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835" yWindow="5925" windowWidth="11340" windowHeight="8010"/>
  </bookViews>
  <sheets>
    <sheet name="ОТЧИСЛЕНИЯ И ПЕРЕВОД" sheetId="1" r:id="rId1"/>
  </sheets>
  <definedNames>
    <definedName name="_xlnm._FilterDatabase" localSheetId="0" hidden="1">'ОТЧИСЛЕНИЯ И ПЕРЕВОД'!$A$4:$I$376</definedName>
  </definedNames>
  <calcPr calcId="145621"/>
</workbook>
</file>

<file path=xl/calcChain.xml><?xml version="1.0" encoding="utf-8"?>
<calcChain xmlns="http://schemas.openxmlformats.org/spreadsheetml/2006/main">
  <c r="I366" i="1" l="1"/>
  <c r="H366" i="1"/>
  <c r="G366" i="1"/>
  <c r="F366" i="1"/>
  <c r="H365" i="1"/>
  <c r="G365" i="1"/>
  <c r="F365" i="1"/>
  <c r="H315" i="1"/>
  <c r="G315" i="1"/>
  <c r="F315" i="1"/>
  <c r="H308" i="1"/>
  <c r="G308" i="1"/>
  <c r="F308" i="1"/>
  <c r="H298" i="1"/>
  <c r="G298" i="1"/>
  <c r="F298" i="1"/>
  <c r="I303" i="1"/>
  <c r="I291" i="1"/>
  <c r="H291" i="1"/>
  <c r="G291" i="1"/>
  <c r="F291" i="1"/>
  <c r="H290" i="1"/>
  <c r="G290" i="1"/>
  <c r="I281" i="1"/>
  <c r="H281" i="1"/>
  <c r="G281" i="1"/>
  <c r="F281" i="1"/>
  <c r="F371" i="1"/>
  <c r="G371" i="1"/>
  <c r="H371" i="1"/>
  <c r="F372" i="1"/>
  <c r="G372" i="1"/>
  <c r="H372" i="1"/>
  <c r="I372" i="1"/>
  <c r="I371" i="1"/>
  <c r="F359" i="1"/>
  <c r="G359" i="1"/>
  <c r="H359" i="1"/>
  <c r="F360" i="1"/>
  <c r="G360" i="1"/>
  <c r="H360" i="1"/>
  <c r="I360" i="1"/>
  <c r="F356" i="1"/>
  <c r="G356" i="1"/>
  <c r="H356" i="1"/>
  <c r="I356" i="1"/>
  <c r="F353" i="1"/>
  <c r="G353" i="1"/>
  <c r="H353" i="1"/>
  <c r="I353" i="1"/>
  <c r="F350" i="1"/>
  <c r="G350" i="1"/>
  <c r="H350" i="1"/>
  <c r="I350" i="1"/>
  <c r="F342" i="1"/>
  <c r="G342" i="1"/>
  <c r="H342" i="1"/>
  <c r="F343" i="1"/>
  <c r="G343" i="1"/>
  <c r="H343" i="1"/>
  <c r="I343" i="1"/>
  <c r="I342" i="1"/>
  <c r="F334" i="1"/>
  <c r="G334" i="1"/>
  <c r="H334" i="1"/>
  <c r="F335" i="1"/>
  <c r="G335" i="1"/>
  <c r="H335" i="1"/>
  <c r="I335" i="1"/>
  <c r="F322" i="1"/>
  <c r="G322" i="1"/>
  <c r="H322" i="1"/>
  <c r="I322" i="1"/>
  <c r="F313" i="1"/>
  <c r="G313" i="1"/>
  <c r="H313" i="1"/>
  <c r="I313" i="1"/>
  <c r="F320" i="1"/>
  <c r="G320" i="1"/>
  <c r="H320" i="1"/>
  <c r="I320" i="1"/>
  <c r="F303" i="1"/>
  <c r="G303" i="1"/>
  <c r="H303" i="1"/>
  <c r="F287" i="1"/>
  <c r="G287" i="1"/>
  <c r="H287" i="1"/>
  <c r="I287" i="1"/>
  <c r="F284" i="1"/>
  <c r="G284" i="1"/>
  <c r="H284" i="1"/>
  <c r="F276" i="1"/>
  <c r="G276" i="1"/>
  <c r="H276" i="1"/>
  <c r="I276" i="1"/>
  <c r="F271" i="1"/>
  <c r="G271" i="1"/>
  <c r="H271" i="1"/>
  <c r="I271" i="1"/>
  <c r="F268" i="1"/>
  <c r="G268" i="1"/>
  <c r="H268" i="1"/>
  <c r="I268" i="1"/>
  <c r="F265" i="1"/>
  <c r="G265" i="1"/>
  <c r="H265" i="1"/>
  <c r="I265" i="1"/>
  <c r="F262" i="1"/>
  <c r="G262" i="1"/>
  <c r="H262" i="1"/>
  <c r="I262" i="1"/>
  <c r="F259" i="1"/>
  <c r="G259" i="1"/>
  <c r="H259" i="1"/>
  <c r="I259" i="1"/>
  <c r="F249" i="1"/>
  <c r="G249" i="1"/>
  <c r="H249" i="1"/>
  <c r="F250" i="1"/>
  <c r="G250" i="1"/>
  <c r="H250" i="1"/>
  <c r="I250" i="1"/>
  <c r="I249" i="1"/>
  <c r="F238" i="1"/>
  <c r="G238" i="1"/>
  <c r="H238" i="1"/>
  <c r="F239" i="1"/>
  <c r="G239" i="1"/>
  <c r="I239" i="1"/>
  <c r="I238" i="1"/>
  <c r="F222" i="1"/>
  <c r="G222" i="1"/>
  <c r="H222" i="1"/>
  <c r="F223" i="1"/>
  <c r="G223" i="1"/>
  <c r="F224" i="1"/>
  <c r="G224" i="1"/>
  <c r="H224" i="1"/>
  <c r="I224" i="1"/>
  <c r="I223" i="1"/>
  <c r="I222" i="1"/>
  <c r="F206" i="1"/>
  <c r="G206" i="1"/>
  <c r="H206" i="1"/>
  <c r="F207" i="1"/>
  <c r="G207" i="1"/>
  <c r="F208" i="1"/>
  <c r="G208" i="1"/>
  <c r="H208" i="1"/>
  <c r="I208" i="1"/>
  <c r="I207" i="1"/>
  <c r="I206" i="1"/>
  <c r="F204" i="1"/>
  <c r="G204" i="1"/>
  <c r="H204" i="1"/>
  <c r="I204" i="1"/>
  <c r="F193" i="1"/>
  <c r="G193" i="1"/>
  <c r="H193" i="1"/>
  <c r="F194" i="1"/>
  <c r="G194" i="1"/>
  <c r="I194" i="1"/>
  <c r="I193" i="1"/>
  <c r="F191" i="1"/>
  <c r="G191" i="1"/>
  <c r="H191" i="1"/>
  <c r="I191" i="1"/>
  <c r="F178" i="1"/>
  <c r="G178" i="1"/>
  <c r="H178" i="1"/>
  <c r="F179" i="1"/>
  <c r="G179" i="1"/>
  <c r="I179" i="1"/>
  <c r="I178" i="1"/>
  <c r="F165" i="1"/>
  <c r="G165" i="1"/>
  <c r="H165" i="1"/>
  <c r="F166" i="1"/>
  <c r="G166" i="1"/>
  <c r="I165" i="1"/>
  <c r="I166" i="1"/>
  <c r="F152" i="1"/>
  <c r="G152" i="1"/>
  <c r="H152" i="1"/>
  <c r="F153" i="1"/>
  <c r="G153" i="1"/>
  <c r="I153" i="1"/>
  <c r="I152" i="1"/>
  <c r="F139" i="1"/>
  <c r="G139" i="1"/>
  <c r="H139" i="1"/>
  <c r="F140" i="1"/>
  <c r="G140" i="1"/>
  <c r="F136" i="1"/>
  <c r="G136" i="1"/>
  <c r="H136" i="1"/>
  <c r="F130" i="1"/>
  <c r="G130" i="1"/>
  <c r="H130" i="1"/>
  <c r="F119" i="1"/>
  <c r="G119" i="1"/>
  <c r="H119" i="1"/>
  <c r="F120" i="1"/>
  <c r="G120" i="1"/>
  <c r="H120" i="1"/>
  <c r="F108" i="1"/>
  <c r="G108" i="1"/>
  <c r="H108" i="1"/>
  <c r="F109" i="1"/>
  <c r="G109" i="1"/>
  <c r="F97" i="1"/>
  <c r="G97" i="1"/>
  <c r="H97" i="1"/>
  <c r="F98" i="1"/>
  <c r="G98" i="1"/>
  <c r="F94" i="1"/>
  <c r="G94" i="1"/>
  <c r="H94" i="1"/>
  <c r="F83" i="1"/>
  <c r="G83" i="1"/>
  <c r="H83" i="1"/>
  <c r="F84" i="1"/>
  <c r="G84" i="1"/>
  <c r="F79" i="1"/>
  <c r="G79" i="1"/>
  <c r="H79" i="1"/>
  <c r="F75" i="1"/>
  <c r="G75" i="1"/>
  <c r="H75" i="1"/>
  <c r="F73" i="1"/>
  <c r="G73" i="1"/>
  <c r="H73" i="1"/>
  <c r="F71" i="1"/>
  <c r="G71" i="1"/>
  <c r="H71" i="1"/>
  <c r="F66" i="1"/>
  <c r="G66" i="1"/>
  <c r="H66" i="1"/>
  <c r="F63" i="1"/>
  <c r="G63" i="1"/>
  <c r="H63" i="1"/>
  <c r="F50" i="1"/>
  <c r="G50" i="1"/>
  <c r="H50" i="1"/>
  <c r="F45" i="1"/>
  <c r="G45" i="1"/>
  <c r="H45" i="1"/>
  <c r="F43" i="1"/>
  <c r="G43" i="1"/>
  <c r="H43" i="1"/>
  <c r="I43" i="1"/>
  <c r="F32" i="1"/>
  <c r="G32" i="1"/>
  <c r="H32" i="1"/>
  <c r="F33" i="1"/>
  <c r="G33" i="1"/>
  <c r="H33" i="1"/>
  <c r="F30" i="1"/>
  <c r="G30" i="1"/>
  <c r="H30" i="1"/>
  <c r="F28" i="1"/>
  <c r="G28" i="1"/>
  <c r="H28" i="1"/>
  <c r="F26" i="1"/>
  <c r="G26" i="1"/>
  <c r="F24" i="1"/>
  <c r="G24" i="1"/>
  <c r="H24" i="1"/>
  <c r="F21" i="1"/>
  <c r="G21" i="1"/>
  <c r="H21" i="1"/>
  <c r="F10" i="1"/>
  <c r="G10" i="1"/>
  <c r="F11" i="1"/>
  <c r="G11" i="1"/>
  <c r="I140" i="1"/>
  <c r="I139" i="1"/>
  <c r="I136" i="1"/>
  <c r="I133" i="1"/>
  <c r="I130" i="1"/>
  <c r="I120" i="1"/>
  <c r="I119" i="1"/>
  <c r="I109" i="1"/>
  <c r="I108" i="1"/>
  <c r="I98" i="1"/>
  <c r="I97" i="1"/>
  <c r="I94" i="1"/>
  <c r="I84" i="1"/>
  <c r="I83" i="1"/>
  <c r="I81" i="1"/>
  <c r="I79" i="1"/>
  <c r="I77" i="1"/>
  <c r="I75" i="1"/>
  <c r="I73" i="1"/>
  <c r="I71" i="1"/>
  <c r="I66" i="1"/>
  <c r="I63" i="1"/>
  <c r="H52" i="1"/>
  <c r="I53" i="1"/>
  <c r="I52" i="1"/>
  <c r="I50" i="1"/>
  <c r="I45" i="1"/>
  <c r="I32" i="1"/>
  <c r="I30" i="1"/>
  <c r="I28" i="1"/>
  <c r="I26" i="1"/>
  <c r="I24" i="1"/>
  <c r="I21" i="1"/>
  <c r="I11" i="1"/>
  <c r="H10" i="1"/>
  <c r="I10" i="1"/>
  <c r="H142" i="1"/>
  <c r="H144" i="1"/>
  <c r="I7" i="1" l="1"/>
  <c r="H7" i="1"/>
  <c r="F6" i="1"/>
  <c r="G6" i="1"/>
  <c r="F7" i="1"/>
  <c r="G7" i="1"/>
  <c r="F5" i="1"/>
  <c r="G5" i="1"/>
  <c r="H5" i="1"/>
  <c r="I5" i="1"/>
  <c r="H248" i="1"/>
  <c r="H27" i="1"/>
  <c r="H26" i="1" s="1"/>
  <c r="H190" i="1"/>
  <c r="H177" i="1" l="1"/>
  <c r="H176" i="1"/>
  <c r="H174" i="1"/>
  <c r="H172" i="1"/>
  <c r="H170" i="1"/>
  <c r="H189" i="1"/>
  <c r="H187" i="1"/>
  <c r="H185" i="1"/>
  <c r="H183" i="1"/>
  <c r="H151" i="1"/>
  <c r="H150" i="1"/>
  <c r="H148" i="1"/>
  <c r="H146" i="1"/>
  <c r="H243" i="1"/>
  <c r="H164" i="1"/>
  <c r="H163" i="1"/>
  <c r="H161" i="1"/>
  <c r="H159" i="1"/>
  <c r="H157" i="1"/>
  <c r="H155" i="1"/>
  <c r="H202" i="1"/>
  <c r="H194" i="1" s="1"/>
  <c r="H117" i="1"/>
  <c r="H109" i="1" s="1"/>
  <c r="I37" i="1"/>
  <c r="I33" i="1" s="1"/>
  <c r="I6" i="1" s="1"/>
  <c r="H90" i="1"/>
  <c r="H88" i="1"/>
  <c r="H237" i="1"/>
  <c r="H235" i="1"/>
  <c r="H232" i="1"/>
  <c r="H229" i="1"/>
  <c r="H226" i="1"/>
  <c r="H61" i="1"/>
  <c r="H59" i="1"/>
  <c r="H57" i="1"/>
  <c r="H55" i="1"/>
  <c r="H106" i="1"/>
  <c r="H100" i="1"/>
  <c r="H221" i="1"/>
  <c r="H219" i="1"/>
  <c r="H216" i="1"/>
  <c r="H213" i="1"/>
  <c r="H210" i="1"/>
  <c r="H247" i="1"/>
  <c r="H245" i="1"/>
  <c r="H241" i="1"/>
  <c r="H20" i="1"/>
  <c r="H19" i="1"/>
  <c r="H17" i="1"/>
  <c r="H15" i="1"/>
  <c r="H13" i="1"/>
  <c r="H223" i="1" l="1"/>
  <c r="H239" i="1"/>
  <c r="H98" i="1"/>
  <c r="H153" i="1"/>
  <c r="H207" i="1"/>
  <c r="H84" i="1"/>
  <c r="H140" i="1"/>
  <c r="H179" i="1"/>
  <c r="H166" i="1"/>
  <c r="H53" i="1"/>
  <c r="H11" i="1"/>
  <c r="H6" i="1" l="1"/>
</calcChain>
</file>

<file path=xl/sharedStrings.xml><?xml version="1.0" encoding="utf-8"?>
<sst xmlns="http://schemas.openxmlformats.org/spreadsheetml/2006/main" count="646" uniqueCount="119">
  <si>
    <t>Результаты перевода, отчисления и восстановления обучающихся по каждому направлению подготовки и специальности ВО</t>
  </si>
  <si>
    <t>Код</t>
  </si>
  <si>
    <t>Наименование специальности/направления подготовки</t>
  </si>
  <si>
    <t>Форма обучения</t>
  </si>
  <si>
    <t>Численность обучающихся, чел</t>
  </si>
  <si>
    <t>переведено в другие образовательные организации</t>
  </si>
  <si>
    <t>восстановлено</t>
  </si>
  <si>
    <t>отчислено</t>
  </si>
  <si>
    <t>переведено из других образовательных организаций</t>
  </si>
  <si>
    <t>Уровень образования</t>
  </si>
  <si>
    <t>Курс</t>
  </si>
  <si>
    <t>08.03.01</t>
  </si>
  <si>
    <t>Строительство</t>
  </si>
  <si>
    <t>бакалавриат</t>
  </si>
  <si>
    <t>очная</t>
  </si>
  <si>
    <t>заочная</t>
  </si>
  <si>
    <t>08.04.01</t>
  </si>
  <si>
    <t>магистратура</t>
  </si>
  <si>
    <t>080301</t>
  </si>
  <si>
    <t>Коммерция (торговое дело)</t>
  </si>
  <si>
    <t>специалитет</t>
  </si>
  <si>
    <t>очно-заочная</t>
  </si>
  <si>
    <t xml:space="preserve">Управление персоналом                                                                                                                                 </t>
  </si>
  <si>
    <t>09.03.02</t>
  </si>
  <si>
    <t xml:space="preserve">Информационные системы и технологии                                                                                                                   </t>
  </si>
  <si>
    <t>09.04.02</t>
  </si>
  <si>
    <t>Информационные системы и технологии</t>
  </si>
  <si>
    <t>10.03.01</t>
  </si>
  <si>
    <t>Информационная безопасность</t>
  </si>
  <si>
    <t>10.04.01</t>
  </si>
  <si>
    <t>13.03.02</t>
  </si>
  <si>
    <t>Электроэнергетика и электротехника</t>
  </si>
  <si>
    <t>13.04.02</t>
  </si>
  <si>
    <t>Электроэнергетика электротехника</t>
  </si>
  <si>
    <t>15.03.06</t>
  </si>
  <si>
    <t>Мехатроника и робототехника</t>
  </si>
  <si>
    <t>15.04.06</t>
  </si>
  <si>
    <t>20.03.01</t>
  </si>
  <si>
    <t>Техносферная безопасность</t>
  </si>
  <si>
    <t>20.04.01</t>
  </si>
  <si>
    <t>23.03.01</t>
  </si>
  <si>
    <t>Технология транспортых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</si>
  <si>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</si>
  <si>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</si>
  <si>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</si>
  <si>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</si>
  <si>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</si>
  <si>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Технология транспортных процессов</t>
  </si>
  <si>
    <t>23.04.02</t>
  </si>
  <si>
    <t>23.04.03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</si>
  <si>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</si>
  <si>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</si>
  <si>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</si>
  <si>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</si>
  <si>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</si>
  <si>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</si>
  <si>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</si>
  <si>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 xml:space="preserve">Строительство железных дорог, мостов и транспортных тоннелей                                                                                  </t>
  </si>
  <si>
    <t>27.03.04</t>
  </si>
  <si>
    <t>Управление в технических системах</t>
  </si>
  <si>
    <t>38.03.01</t>
  </si>
  <si>
    <t xml:space="preserve">Экономика                                                                                                                                             </t>
  </si>
  <si>
    <t>38.03.02</t>
  </si>
  <si>
    <t>Менеджмент</t>
  </si>
  <si>
    <t>38.03.03</t>
  </si>
  <si>
    <t>38.03.06</t>
  </si>
  <si>
    <t xml:space="preserve">Торговое дело                                                                                                                        </t>
  </si>
  <si>
    <t>38.04.01</t>
  </si>
  <si>
    <t>Экономика</t>
  </si>
  <si>
    <t>38.04.02</t>
  </si>
  <si>
    <t>38.04.03</t>
  </si>
  <si>
    <t>Управление персоналом</t>
  </si>
  <si>
    <t>39.03.01</t>
  </si>
  <si>
    <t>Социология</t>
  </si>
  <si>
    <t>43.03.01</t>
  </si>
  <si>
    <t xml:space="preserve">Сервис                                                                                                                                                </t>
  </si>
  <si>
    <t>43.03.02</t>
  </si>
  <si>
    <t>Туризм</t>
  </si>
  <si>
    <t>080801</t>
  </si>
  <si>
    <t>Прикладная информатика (в экономике)</t>
  </si>
  <si>
    <t>Итого</t>
  </si>
  <si>
    <t>05.06.01</t>
  </si>
  <si>
    <t>Науки о земле</t>
  </si>
  <si>
    <t>аспирантура</t>
  </si>
  <si>
    <t>08.06.01</t>
  </si>
  <si>
    <t>10.06.01</t>
  </si>
  <si>
    <t>23.06.01</t>
  </si>
  <si>
    <t>Техника и технологии наземного транспорта</t>
  </si>
  <si>
    <t>27.06.01</t>
  </si>
  <si>
    <t>39.06.01</t>
  </si>
  <si>
    <t>Социологические науки</t>
  </si>
  <si>
    <t>47.06.01</t>
  </si>
  <si>
    <t>Философия, этика и религиоведение</t>
  </si>
  <si>
    <t>Всего по высшему образованию бакалавриат, специалитет, магистратура:</t>
  </si>
  <si>
    <t>230201</t>
  </si>
  <si>
    <t xml:space="preserve">Автоматика, телемеханика и связь на железнодорожном транспорте    </t>
  </si>
  <si>
    <t>190402</t>
  </si>
  <si>
    <t xml:space="preserve">Вагоны    </t>
  </si>
  <si>
    <t xml:space="preserve">Организация перевозок и управление на транспорте (железнодорожный транспорт)  </t>
  </si>
  <si>
    <t>270102</t>
  </si>
  <si>
    <t>Промышленное и гражданское строительство</t>
  </si>
  <si>
    <t xml:space="preserve">Экономика и управление на предприятии (Железнодорожный транспорт)   </t>
  </si>
  <si>
    <t>080502</t>
  </si>
  <si>
    <t xml:space="preserve">Электрический транспорт железных дорог  </t>
  </si>
  <si>
    <t xml:space="preserve">Электроснабжение железных дорог   </t>
  </si>
  <si>
    <t>080505</t>
  </si>
  <si>
    <t>Всего по высшему образованию - подготовка кадров высшей квалификации:</t>
  </si>
  <si>
    <t>Техника и технологии строительстсва</t>
  </si>
  <si>
    <t>11.06.01</t>
  </si>
  <si>
    <t>13.06.01</t>
  </si>
  <si>
    <t>44.06.01</t>
  </si>
  <si>
    <t>03.06.01</t>
  </si>
  <si>
    <t>09.06.01</t>
  </si>
  <si>
    <t>Физика и астрономия</t>
  </si>
  <si>
    <t>Информатика и вычислительная техника</t>
  </si>
  <si>
    <t>Электроника, радиотехника и системы связи</t>
  </si>
  <si>
    <t>Электро- и теплотехника</t>
  </si>
  <si>
    <t>Образование и педагогические науки</t>
  </si>
  <si>
    <t>по итогам 2015/2016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</si>
</sst>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76"/>
  <sheetViews>
    <sheetView showZeros="0" tabSelected="1" zoomScaleNormal="100" workbookViewId="0">
      <pane xSplit="5" ySplit="9" topLeftCell="F10" activePane="bottomRight" state="frozen"/>
      <selection pane="topRight" activeCell="F1" sqref="F1"/>
      <selection pane="bottomLeft" activeCell="A11" sqref="A11"/>
      <selection pane="bottomRight" activeCell="E3" sqref="E3:E4"/>
    </sheetView>
  </sheetViews>
  <sheetFormatPr defaultRowHeight="15.75" x14ac:dyDescent="0.25"/>
  <cols>
    <col min="1" max="1" width="11" style="1" customWidth="1"/>
    <col min="2" max="2" width="34.28515625" style="1" customWidth="1"/>
    <col min="3" max="3" width="15.7109375" style="3" customWidth="1"/>
    <col min="4" max="4" width="7.85546875" style="4" customWidth="1"/>
    <col min="5" max="5" width="13.140625" style="1" customWidth="1"/>
    <col min="6" max="7" width="18.7109375" style="1" customWidth="1"/>
    <col min="8" max="8" width="15.7109375" style="1" customWidth="1"/>
    <col min="9" max="9" width="12" style="1" customWidth="1"/>
    <col min="10" max="16384" width="9.140625" style="1"/>
  </cols>
  <sheetData>
    <row r="1" spans="1:9" ht="18.75" x14ac:dyDescent="0.3">
      <c r="A1" s="51" t="s">
        <v>0</v>
      </c>
      <c r="B1" s="51"/>
      <c r="C1" s="52"/>
      <c r="D1" s="53"/>
      <c r="E1" s="51"/>
      <c r="F1" s="51"/>
      <c r="G1" s="51"/>
      <c r="H1" s="51"/>
      <c r="I1" s="51"/>
    </row>
    <row r="2" spans="1:9" x14ac:dyDescent="0.25">
      <c r="A2" s="58" t="s">
        <v>118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50" t="s">
        <v>1</v>
      </c>
      <c r="B3" s="50" t="s">
        <v>2</v>
      </c>
      <c r="C3" s="16" t="s">
        <v>9</v>
      </c>
      <c r="D3" s="16" t="s">
        <v>10</v>
      </c>
      <c r="E3" s="50" t="s">
        <v>3</v>
      </c>
      <c r="F3" s="20" t="s">
        <v>4</v>
      </c>
      <c r="G3" s="20"/>
      <c r="H3" s="20"/>
      <c r="I3" s="20"/>
    </row>
    <row r="4" spans="1:9" ht="63" x14ac:dyDescent="0.25">
      <c r="A4" s="50"/>
      <c r="B4" s="50"/>
      <c r="C4" s="16"/>
      <c r="D4" s="16"/>
      <c r="E4" s="50"/>
      <c r="F4" s="8" t="s">
        <v>5</v>
      </c>
      <c r="G4" s="8" t="s">
        <v>8</v>
      </c>
      <c r="H4" s="8" t="s">
        <v>6</v>
      </c>
      <c r="I4" s="8" t="s">
        <v>7</v>
      </c>
    </row>
    <row r="5" spans="1:9" s="2" customFormat="1" x14ac:dyDescent="0.25">
      <c r="A5" s="31" t="s">
        <v>93</v>
      </c>
      <c r="B5" s="31"/>
      <c r="C5" s="31"/>
      <c r="D5" s="31"/>
      <c r="E5" s="10" t="s">
        <v>14</v>
      </c>
      <c r="F5" s="5">
        <f>F10+F21+F30+F32+F43+F45+F50+F52+F66+F71+F83+F94+F97+F108+F119+F130+F133+F136+F139+F152+F165+F178+F193+F206+F222+F238+F249+F259+F262+F265+F268+F271+F276+F287+F320+F322+F325+F328+F331+F350+F353+F356</f>
        <v>18</v>
      </c>
      <c r="G5" s="5">
        <f>G10+G21+G30+G32+G43+G45+G50+G52+G66+G71+G83+G94+G97+G108+G119+G130+G133+G136+G139+G152+G165+G178+G193+G206+G222+G238+G249+G259+G262+G265+G268+G271+G276+G287+G320+G322+G325+G328+G331+G350+G353+G356</f>
        <v>13</v>
      </c>
      <c r="H5" s="5">
        <f>H10+H21+H30+H32+H43+H45+H50+H52+H66+H71+H83+H94+H97+H108+H119+H130+H133+H136+H139+H152+H165+H178+H193+H206+H222+H238+H249+H259+H262+H265+H268+H271+H276+H287+H320+H322+H325+H328+H331+H350+H353+H356</f>
        <v>18</v>
      </c>
      <c r="I5" s="5">
        <f>I10+I21+I30+I32+I43+I45+I50+I52+I66+I71+I83+I94+I97+I108+I119+I130+I133+I136+I139+I152+I165+I178+I193+I206+I222+I238+I249+I259+I262+I265+I268+I271+I276+I287+I320+I322+I325+I328+I331+I350+I353+I356</f>
        <v>337</v>
      </c>
    </row>
    <row r="6" spans="1:9" x14ac:dyDescent="0.25">
      <c r="A6" s="15"/>
      <c r="B6" s="15"/>
      <c r="C6" s="31"/>
      <c r="D6" s="15"/>
      <c r="E6" s="5" t="s">
        <v>15</v>
      </c>
      <c r="F6" s="5">
        <f>F11+F26+F28+F33+F53+F63+F73+F75+F77+F79+F81+F84+F98+F109+F120+F140+F153+F166+F179+F191+F194+F204+F207+F223+F239+F313+Y360</f>
        <v>0</v>
      </c>
      <c r="G6" s="5">
        <f>G11+G26+G28+G33+G53+G63+G73+G75+G77+G79+G81+G84+G98+G109+G120+G140+G153+G166+G179+G191+G194+G204+G207+G223+G239+G313+Z360</f>
        <v>0</v>
      </c>
      <c r="H6" s="5">
        <f>H11+H26+H28+H33+H53+H63+H73+H75+H77+H79+H81+H84+H98+H109+H120+H140+H153+H166+H179+H191+H194+H204+H207+H223+H239+H313+AA360</f>
        <v>289</v>
      </c>
      <c r="I6" s="5">
        <f>I11+I26+I28+I33+I53+I63+I73+I75+I77+I79+I81+I84+I98+I109+I120+I140+I153+I166+I179+I191+I194+I204+I207+I223+I239+I313+AB360</f>
        <v>438</v>
      </c>
    </row>
    <row r="7" spans="1:9" s="2" customFormat="1" ht="31.5" x14ac:dyDescent="0.25">
      <c r="A7" s="31"/>
      <c r="B7" s="31"/>
      <c r="C7" s="31"/>
      <c r="D7" s="31"/>
      <c r="E7" s="5" t="s">
        <v>21</v>
      </c>
      <c r="F7" s="5">
        <f>F24+F208+F224+F250</f>
        <v>0</v>
      </c>
      <c r="G7" s="5">
        <f>G24+G208+G224+G250</f>
        <v>1</v>
      </c>
      <c r="H7" s="5">
        <f>H24+H208+H224+H250</f>
        <v>0</v>
      </c>
      <c r="I7" s="5">
        <f>I24+I208+I224+I250</f>
        <v>17</v>
      </c>
    </row>
    <row r="8" spans="1:9" s="2" customFormat="1" x14ac:dyDescent="0.25">
      <c r="A8" s="31" t="s">
        <v>106</v>
      </c>
      <c r="B8" s="31"/>
      <c r="C8" s="31"/>
      <c r="D8" s="31"/>
      <c r="E8" s="10" t="s">
        <v>14</v>
      </c>
      <c r="F8" s="5">
        <v>1</v>
      </c>
      <c r="G8" s="5"/>
      <c r="H8" s="5"/>
      <c r="I8" s="5">
        <v>15</v>
      </c>
    </row>
    <row r="9" spans="1:9" x14ac:dyDescent="0.25">
      <c r="A9" s="15"/>
      <c r="B9" s="15"/>
      <c r="C9" s="31"/>
      <c r="D9" s="15"/>
      <c r="E9" s="5" t="s">
        <v>15</v>
      </c>
      <c r="F9" s="5"/>
      <c r="G9" s="5"/>
      <c r="H9" s="5"/>
      <c r="I9" s="5"/>
    </row>
    <row r="10" spans="1:9" s="2" customFormat="1" x14ac:dyDescent="0.25">
      <c r="A10" s="24" t="s">
        <v>11</v>
      </c>
      <c r="B10" s="26" t="s">
        <v>12</v>
      </c>
      <c r="C10" s="23" t="s">
        <v>13</v>
      </c>
      <c r="D10" s="15" t="s">
        <v>80</v>
      </c>
      <c r="E10" s="10" t="s">
        <v>14</v>
      </c>
      <c r="F10" s="5">
        <f t="shared" ref="F10:G10" si="0">F12+F14+F16+F18</f>
        <v>0</v>
      </c>
      <c r="G10" s="5">
        <f t="shared" si="0"/>
        <v>0</v>
      </c>
      <c r="H10" s="5">
        <f>H12+H14+H16+H18</f>
        <v>1</v>
      </c>
      <c r="I10" s="5">
        <f>I12+I14+I16+I18</f>
        <v>19</v>
      </c>
    </row>
    <row r="11" spans="1:9" x14ac:dyDescent="0.25">
      <c r="A11" s="25"/>
      <c r="B11" s="27"/>
      <c r="C11" s="23"/>
      <c r="D11" s="15"/>
      <c r="E11" s="10" t="s">
        <v>15</v>
      </c>
      <c r="F11" s="5">
        <f t="shared" ref="F11:G11" si="1">F13+F15+F17+F19+F20</f>
        <v>0</v>
      </c>
      <c r="G11" s="5">
        <f t="shared" si="1"/>
        <v>0</v>
      </c>
      <c r="H11" s="5">
        <f>H13+H15+H17+H19+H20</f>
        <v>22</v>
      </c>
      <c r="I11" s="5">
        <f>I13+I15+I17+I19+I20</f>
        <v>70</v>
      </c>
    </row>
    <row r="12" spans="1:9" s="2" customFormat="1" x14ac:dyDescent="0.25">
      <c r="A12" s="24"/>
      <c r="B12" s="26"/>
      <c r="C12" s="23"/>
      <c r="D12" s="16">
        <v>1</v>
      </c>
      <c r="E12" s="9" t="s">
        <v>14</v>
      </c>
      <c r="F12" s="12"/>
      <c r="G12" s="12"/>
      <c r="H12" s="12"/>
      <c r="I12" s="12">
        <v>12</v>
      </c>
    </row>
    <row r="13" spans="1:9" x14ac:dyDescent="0.25">
      <c r="A13" s="25"/>
      <c r="B13" s="27"/>
      <c r="C13" s="23"/>
      <c r="D13" s="16"/>
      <c r="E13" s="9" t="s">
        <v>15</v>
      </c>
      <c r="F13" s="12"/>
      <c r="G13" s="12"/>
      <c r="H13" s="12">
        <f>2</f>
        <v>2</v>
      </c>
      <c r="I13" s="12">
        <v>26</v>
      </c>
    </row>
    <row r="14" spans="1:9" s="2" customFormat="1" x14ac:dyDescent="0.25">
      <c r="A14" s="24"/>
      <c r="B14" s="26"/>
      <c r="C14" s="23"/>
      <c r="D14" s="16">
        <v>2</v>
      </c>
      <c r="E14" s="9" t="s">
        <v>14</v>
      </c>
      <c r="F14" s="12"/>
      <c r="G14" s="12"/>
      <c r="H14" s="12"/>
      <c r="I14" s="12">
        <v>2</v>
      </c>
    </row>
    <row r="15" spans="1:9" x14ac:dyDescent="0.25">
      <c r="A15" s="25"/>
      <c r="B15" s="27"/>
      <c r="C15" s="23"/>
      <c r="D15" s="16"/>
      <c r="E15" s="9" t="s">
        <v>15</v>
      </c>
      <c r="F15" s="12"/>
      <c r="G15" s="12"/>
      <c r="H15" s="12">
        <f>3</f>
        <v>3</v>
      </c>
      <c r="I15" s="12">
        <v>10</v>
      </c>
    </row>
    <row r="16" spans="1:9" s="2" customFormat="1" x14ac:dyDescent="0.25">
      <c r="A16" s="24"/>
      <c r="B16" s="26"/>
      <c r="C16" s="23"/>
      <c r="D16" s="16">
        <v>3</v>
      </c>
      <c r="E16" s="9" t="s">
        <v>14</v>
      </c>
      <c r="F16" s="12"/>
      <c r="G16" s="12"/>
      <c r="H16" s="12">
        <v>1</v>
      </c>
      <c r="I16" s="12"/>
    </row>
    <row r="17" spans="1:9" x14ac:dyDescent="0.25">
      <c r="A17" s="25"/>
      <c r="B17" s="27"/>
      <c r="C17" s="23"/>
      <c r="D17" s="16"/>
      <c r="E17" s="9" t="s">
        <v>15</v>
      </c>
      <c r="F17" s="12"/>
      <c r="G17" s="12"/>
      <c r="H17" s="12">
        <f>6</f>
        <v>6</v>
      </c>
      <c r="I17" s="12">
        <v>8</v>
      </c>
    </row>
    <row r="18" spans="1:9" s="2" customFormat="1" x14ac:dyDescent="0.25">
      <c r="A18" s="24"/>
      <c r="B18" s="26"/>
      <c r="C18" s="23"/>
      <c r="D18" s="16">
        <v>4</v>
      </c>
      <c r="E18" s="9" t="s">
        <v>14</v>
      </c>
      <c r="F18" s="12"/>
      <c r="G18" s="12"/>
      <c r="H18" s="12"/>
      <c r="I18" s="12">
        <v>5</v>
      </c>
    </row>
    <row r="19" spans="1:9" x14ac:dyDescent="0.25">
      <c r="A19" s="25"/>
      <c r="B19" s="27"/>
      <c r="C19" s="23"/>
      <c r="D19" s="16"/>
      <c r="E19" s="9" t="s">
        <v>15</v>
      </c>
      <c r="F19" s="12"/>
      <c r="G19" s="12"/>
      <c r="H19" s="12">
        <f>9</f>
        <v>9</v>
      </c>
      <c r="I19" s="12">
        <v>25</v>
      </c>
    </row>
    <row r="20" spans="1:9" x14ac:dyDescent="0.25">
      <c r="A20" s="25"/>
      <c r="B20" s="27"/>
      <c r="C20" s="23"/>
      <c r="D20" s="9">
        <v>5</v>
      </c>
      <c r="E20" s="9" t="s">
        <v>15</v>
      </c>
      <c r="F20" s="12"/>
      <c r="G20" s="12"/>
      <c r="H20" s="12">
        <f>2</f>
        <v>2</v>
      </c>
      <c r="I20" s="12">
        <v>1</v>
      </c>
    </row>
    <row r="21" spans="1:9" s="2" customFormat="1" x14ac:dyDescent="0.25">
      <c r="A21" s="29" t="s">
        <v>16</v>
      </c>
      <c r="B21" s="23" t="s">
        <v>12</v>
      </c>
      <c r="C21" s="23" t="s">
        <v>17</v>
      </c>
      <c r="D21" s="10" t="s">
        <v>80</v>
      </c>
      <c r="E21" s="10" t="s">
        <v>14</v>
      </c>
      <c r="F21" s="11">
        <f t="shared" ref="F21:H21" si="2">F22+F23</f>
        <v>0</v>
      </c>
      <c r="G21" s="11">
        <f t="shared" si="2"/>
        <v>0</v>
      </c>
      <c r="H21" s="11">
        <f t="shared" si="2"/>
        <v>0</v>
      </c>
      <c r="I21" s="11">
        <f>I22+I23</f>
        <v>3</v>
      </c>
    </row>
    <row r="22" spans="1:9" s="2" customFormat="1" x14ac:dyDescent="0.25">
      <c r="A22" s="29"/>
      <c r="B22" s="23"/>
      <c r="C22" s="23"/>
      <c r="D22" s="9">
        <v>1</v>
      </c>
      <c r="E22" s="9" t="s">
        <v>14</v>
      </c>
      <c r="F22" s="12"/>
      <c r="G22" s="12"/>
      <c r="H22" s="12"/>
      <c r="I22" s="12">
        <v>3</v>
      </c>
    </row>
    <row r="23" spans="1:9" s="2" customFormat="1" x14ac:dyDescent="0.25">
      <c r="A23" s="29"/>
      <c r="B23" s="23"/>
      <c r="C23" s="23"/>
      <c r="D23" s="9">
        <v>2</v>
      </c>
      <c r="E23" s="9" t="s">
        <v>14</v>
      </c>
      <c r="F23" s="12"/>
      <c r="G23" s="12"/>
      <c r="H23" s="12"/>
      <c r="I23" s="12"/>
    </row>
    <row r="24" spans="1:9" s="2" customFormat="1" ht="31.5" x14ac:dyDescent="0.25">
      <c r="A24" s="40" t="s">
        <v>18</v>
      </c>
      <c r="B24" s="38" t="s">
        <v>19</v>
      </c>
      <c r="C24" s="38" t="s">
        <v>20</v>
      </c>
      <c r="D24" s="10" t="s">
        <v>80</v>
      </c>
      <c r="E24" s="10" t="s">
        <v>21</v>
      </c>
      <c r="F24" s="11">
        <f t="shared" ref="F24:H24" si="3">F25</f>
        <v>0</v>
      </c>
      <c r="G24" s="11">
        <f t="shared" si="3"/>
        <v>0</v>
      </c>
      <c r="H24" s="11">
        <f t="shared" si="3"/>
        <v>0</v>
      </c>
      <c r="I24" s="11">
        <f>I25</f>
        <v>9</v>
      </c>
    </row>
    <row r="25" spans="1:9" s="2" customFormat="1" ht="31.5" customHeight="1" x14ac:dyDescent="0.25">
      <c r="A25" s="42"/>
      <c r="B25" s="39"/>
      <c r="C25" s="39"/>
      <c r="D25" s="9">
        <v>5</v>
      </c>
      <c r="E25" s="9" t="s">
        <v>21</v>
      </c>
      <c r="F25" s="12"/>
      <c r="G25" s="12"/>
      <c r="H25" s="12"/>
      <c r="I25" s="12">
        <v>9</v>
      </c>
    </row>
    <row r="26" spans="1:9" s="2" customFormat="1" ht="31.5" customHeight="1" x14ac:dyDescent="0.25">
      <c r="A26" s="54" t="s">
        <v>102</v>
      </c>
      <c r="B26" s="34" t="s">
        <v>101</v>
      </c>
      <c r="C26" s="38" t="s">
        <v>20</v>
      </c>
      <c r="D26" s="10" t="s">
        <v>80</v>
      </c>
      <c r="E26" s="10" t="s">
        <v>15</v>
      </c>
      <c r="F26" s="11">
        <f t="shared" ref="F26:H26" si="4">F27</f>
        <v>0</v>
      </c>
      <c r="G26" s="11">
        <f t="shared" si="4"/>
        <v>0</v>
      </c>
      <c r="H26" s="11">
        <f t="shared" si="4"/>
        <v>1</v>
      </c>
      <c r="I26" s="11">
        <f>I27</f>
        <v>3</v>
      </c>
    </row>
    <row r="27" spans="1:9" s="2" customFormat="1" x14ac:dyDescent="0.25">
      <c r="A27" s="55"/>
      <c r="B27" s="35"/>
      <c r="C27" s="39"/>
      <c r="D27" s="9">
        <v>6</v>
      </c>
      <c r="E27" s="9" t="s">
        <v>15</v>
      </c>
      <c r="F27" s="12"/>
      <c r="G27" s="12"/>
      <c r="H27" s="12">
        <f>1</f>
        <v>1</v>
      </c>
      <c r="I27" s="12">
        <v>3</v>
      </c>
    </row>
    <row r="28" spans="1:9" s="2" customFormat="1" ht="15.75" customHeight="1" x14ac:dyDescent="0.25">
      <c r="A28" s="22" t="s">
        <v>105</v>
      </c>
      <c r="B28" s="23" t="s">
        <v>71</v>
      </c>
      <c r="C28" s="38" t="s">
        <v>20</v>
      </c>
      <c r="D28" s="10" t="s">
        <v>80</v>
      </c>
      <c r="E28" s="10" t="s">
        <v>15</v>
      </c>
      <c r="F28" s="11">
        <f t="shared" ref="F28:H28" si="5">F29</f>
        <v>0</v>
      </c>
      <c r="G28" s="11">
        <f t="shared" si="5"/>
        <v>0</v>
      </c>
      <c r="H28" s="11">
        <f t="shared" si="5"/>
        <v>0</v>
      </c>
      <c r="I28" s="11">
        <f>I29</f>
        <v>4</v>
      </c>
    </row>
    <row r="29" spans="1:9" s="2" customFormat="1" ht="31.5" customHeight="1" x14ac:dyDescent="0.25">
      <c r="A29" s="22"/>
      <c r="B29" s="23"/>
      <c r="C29" s="39"/>
      <c r="D29" s="9">
        <v>6</v>
      </c>
      <c r="E29" s="9" t="s">
        <v>15</v>
      </c>
      <c r="F29" s="12"/>
      <c r="G29" s="12"/>
      <c r="H29" s="12"/>
      <c r="I29" s="12">
        <v>4</v>
      </c>
    </row>
    <row r="30" spans="1:9" s="2" customFormat="1" ht="31.5" customHeight="1" x14ac:dyDescent="0.25">
      <c r="A30" s="36" t="s">
        <v>78</v>
      </c>
      <c r="B30" s="38" t="s">
        <v>79</v>
      </c>
      <c r="C30" s="38" t="s">
        <v>20</v>
      </c>
      <c r="D30" s="10" t="s">
        <v>80</v>
      </c>
      <c r="E30" s="10" t="s">
        <v>14</v>
      </c>
      <c r="F30" s="11">
        <f t="shared" ref="F30:H30" si="6">F31</f>
        <v>0</v>
      </c>
      <c r="G30" s="11">
        <f t="shared" si="6"/>
        <v>0</v>
      </c>
      <c r="H30" s="11">
        <f t="shared" si="6"/>
        <v>0</v>
      </c>
      <c r="I30" s="11">
        <f>I31</f>
        <v>2</v>
      </c>
    </row>
    <row r="31" spans="1:9" s="2" customFormat="1" x14ac:dyDescent="0.25">
      <c r="A31" s="37"/>
      <c r="B31" s="39"/>
      <c r="C31" s="39"/>
      <c r="D31" s="9">
        <v>5</v>
      </c>
      <c r="E31" s="9" t="s">
        <v>14</v>
      </c>
      <c r="F31" s="12"/>
      <c r="G31" s="12"/>
      <c r="H31" s="12"/>
      <c r="I31" s="12">
        <v>2</v>
      </c>
    </row>
    <row r="32" spans="1:9" s="2" customFormat="1" ht="15.75" customHeight="1" x14ac:dyDescent="0.25">
      <c r="A32" s="47" t="s">
        <v>23</v>
      </c>
      <c r="B32" s="44" t="s">
        <v>24</v>
      </c>
      <c r="C32" s="38" t="s">
        <v>13</v>
      </c>
      <c r="D32" s="15" t="s">
        <v>80</v>
      </c>
      <c r="E32" s="10" t="s">
        <v>14</v>
      </c>
      <c r="F32" s="11">
        <f t="shared" ref="F32:H32" si="7">F34+F36+F38+F40</f>
        <v>1</v>
      </c>
      <c r="G32" s="11">
        <f t="shared" si="7"/>
        <v>0</v>
      </c>
      <c r="H32" s="11">
        <f t="shared" si="7"/>
        <v>0</v>
      </c>
      <c r="I32" s="11">
        <f>I34+I36+I38+I40</f>
        <v>7</v>
      </c>
    </row>
    <row r="33" spans="1:9" x14ac:dyDescent="0.25">
      <c r="A33" s="48"/>
      <c r="B33" s="45"/>
      <c r="C33" s="43"/>
      <c r="D33" s="15"/>
      <c r="E33" s="10" t="s">
        <v>15</v>
      </c>
      <c r="F33" s="11">
        <f t="shared" ref="F33:H33" si="8">F35+F37+F39+F41+F42</f>
        <v>0</v>
      </c>
      <c r="G33" s="11">
        <f t="shared" si="8"/>
        <v>0</v>
      </c>
      <c r="H33" s="11">
        <f t="shared" si="8"/>
        <v>2</v>
      </c>
      <c r="I33" s="11">
        <f>I35+I37+I39+I41+I42</f>
        <v>1</v>
      </c>
    </row>
    <row r="34" spans="1:9" s="2" customFormat="1" x14ac:dyDescent="0.25">
      <c r="A34" s="48"/>
      <c r="B34" s="45"/>
      <c r="C34" s="43"/>
      <c r="D34" s="16">
        <v>1</v>
      </c>
      <c r="E34" s="9" t="s">
        <v>14</v>
      </c>
      <c r="F34" s="12"/>
      <c r="G34" s="12"/>
      <c r="H34" s="12"/>
      <c r="I34" s="12">
        <v>0</v>
      </c>
    </row>
    <row r="35" spans="1:9" x14ac:dyDescent="0.25">
      <c r="A35" s="48"/>
      <c r="B35" s="45"/>
      <c r="C35" s="43"/>
      <c r="D35" s="16"/>
      <c r="E35" s="9" t="s">
        <v>15</v>
      </c>
      <c r="F35" s="12"/>
      <c r="G35" s="12"/>
      <c r="H35" s="12"/>
      <c r="I35" s="12"/>
    </row>
    <row r="36" spans="1:9" s="2" customFormat="1" x14ac:dyDescent="0.25">
      <c r="A36" s="48"/>
      <c r="B36" s="45"/>
      <c r="C36" s="43"/>
      <c r="D36" s="16">
        <v>2</v>
      </c>
      <c r="E36" s="9" t="s">
        <v>14</v>
      </c>
      <c r="F36" s="12"/>
      <c r="G36" s="12"/>
      <c r="H36" s="12"/>
      <c r="I36" s="12">
        <v>3</v>
      </c>
    </row>
    <row r="37" spans="1:9" x14ac:dyDescent="0.25">
      <c r="A37" s="48"/>
      <c r="B37" s="45"/>
      <c r="C37" s="43"/>
      <c r="D37" s="16"/>
      <c r="E37" s="9" t="s">
        <v>15</v>
      </c>
      <c r="F37" s="12"/>
      <c r="G37" s="12"/>
      <c r="H37" s="12">
        <v>2</v>
      </c>
      <c r="I37" s="12">
        <f>1</f>
        <v>1</v>
      </c>
    </row>
    <row r="38" spans="1:9" s="2" customFormat="1" x14ac:dyDescent="0.25">
      <c r="A38" s="48"/>
      <c r="B38" s="45"/>
      <c r="C38" s="43"/>
      <c r="D38" s="16">
        <v>3</v>
      </c>
      <c r="E38" s="9" t="s">
        <v>14</v>
      </c>
      <c r="F38" s="12">
        <v>1</v>
      </c>
      <c r="G38" s="12"/>
      <c r="H38" s="12"/>
      <c r="I38" s="12">
        <v>1</v>
      </c>
    </row>
    <row r="39" spans="1:9" x14ac:dyDescent="0.25">
      <c r="A39" s="48"/>
      <c r="B39" s="45"/>
      <c r="C39" s="43"/>
      <c r="D39" s="16"/>
      <c r="E39" s="9" t="s">
        <v>15</v>
      </c>
      <c r="F39" s="12"/>
      <c r="G39" s="12"/>
      <c r="H39" s="12"/>
      <c r="I39" s="12"/>
    </row>
    <row r="40" spans="1:9" s="2" customFormat="1" x14ac:dyDescent="0.25">
      <c r="A40" s="48"/>
      <c r="B40" s="45"/>
      <c r="C40" s="43"/>
      <c r="D40" s="16">
        <v>4</v>
      </c>
      <c r="E40" s="9" t="s">
        <v>14</v>
      </c>
      <c r="F40" s="12"/>
      <c r="G40" s="12"/>
      <c r="H40" s="12"/>
      <c r="I40" s="12">
        <v>3</v>
      </c>
    </row>
    <row r="41" spans="1:9" s="2" customFormat="1" x14ac:dyDescent="0.25">
      <c r="A41" s="48"/>
      <c r="B41" s="45"/>
      <c r="C41" s="43"/>
      <c r="D41" s="16"/>
      <c r="E41" s="9" t="s">
        <v>15</v>
      </c>
      <c r="F41" s="12"/>
      <c r="G41" s="12"/>
      <c r="H41" s="12"/>
      <c r="I41" s="12"/>
    </row>
    <row r="42" spans="1:9" s="2" customFormat="1" x14ac:dyDescent="0.25">
      <c r="A42" s="49"/>
      <c r="B42" s="46"/>
      <c r="C42" s="39"/>
      <c r="D42" s="9">
        <v>5</v>
      </c>
      <c r="E42" s="9" t="s">
        <v>15</v>
      </c>
      <c r="F42" s="12"/>
      <c r="G42" s="12"/>
      <c r="H42" s="12"/>
      <c r="I42" s="12"/>
    </row>
    <row r="43" spans="1:9" s="2" customFormat="1" ht="31.5" x14ac:dyDescent="0.25">
      <c r="A43" s="40" t="s">
        <v>25</v>
      </c>
      <c r="B43" s="38" t="s">
        <v>26</v>
      </c>
      <c r="C43" s="38" t="s">
        <v>17</v>
      </c>
      <c r="D43" s="7" t="s">
        <v>80</v>
      </c>
      <c r="E43" s="7" t="s">
        <v>14</v>
      </c>
      <c r="F43" s="12">
        <f t="shared" ref="F43:H43" si="9">F44</f>
        <v>1</v>
      </c>
      <c r="G43" s="12">
        <f t="shared" si="9"/>
        <v>0</v>
      </c>
      <c r="H43" s="12">
        <f t="shared" si="9"/>
        <v>0</v>
      </c>
      <c r="I43" s="12">
        <f>I44</f>
        <v>0</v>
      </c>
    </row>
    <row r="44" spans="1:9" s="2" customFormat="1" x14ac:dyDescent="0.25">
      <c r="A44" s="42"/>
      <c r="B44" s="39"/>
      <c r="C44" s="39"/>
      <c r="D44" s="9">
        <v>1</v>
      </c>
      <c r="E44" s="9" t="s">
        <v>14</v>
      </c>
      <c r="F44" s="12">
        <v>1</v>
      </c>
      <c r="G44" s="12"/>
      <c r="H44" s="12"/>
      <c r="I44" s="12"/>
    </row>
    <row r="45" spans="1:9" s="2" customFormat="1" x14ac:dyDescent="0.25">
      <c r="A45" s="24" t="s">
        <v>27</v>
      </c>
      <c r="B45" s="26" t="s">
        <v>28</v>
      </c>
      <c r="C45" s="23" t="s">
        <v>13</v>
      </c>
      <c r="D45" s="10" t="s">
        <v>80</v>
      </c>
      <c r="E45" s="10" t="s">
        <v>14</v>
      </c>
      <c r="F45" s="11">
        <f t="shared" ref="F45:H45" si="10">F46+F47+F48+F49</f>
        <v>0</v>
      </c>
      <c r="G45" s="11">
        <f t="shared" si="10"/>
        <v>0</v>
      </c>
      <c r="H45" s="11">
        <f t="shared" si="10"/>
        <v>0</v>
      </c>
      <c r="I45" s="11">
        <f>I46+I47+I48+I49</f>
        <v>8</v>
      </c>
    </row>
    <row r="46" spans="1:9" s="2" customFormat="1" x14ac:dyDescent="0.25">
      <c r="A46" s="24"/>
      <c r="B46" s="26"/>
      <c r="C46" s="23"/>
      <c r="D46" s="9">
        <v>1</v>
      </c>
      <c r="E46" s="9" t="s">
        <v>14</v>
      </c>
      <c r="F46" s="12"/>
      <c r="G46" s="12"/>
      <c r="H46" s="12"/>
      <c r="I46" s="12">
        <v>4</v>
      </c>
    </row>
    <row r="47" spans="1:9" s="2" customFormat="1" x14ac:dyDescent="0.25">
      <c r="A47" s="24"/>
      <c r="B47" s="26"/>
      <c r="C47" s="23"/>
      <c r="D47" s="9">
        <v>2</v>
      </c>
      <c r="E47" s="9" t="s">
        <v>14</v>
      </c>
      <c r="F47" s="12"/>
      <c r="G47" s="12"/>
      <c r="H47" s="12"/>
      <c r="I47" s="12">
        <v>1</v>
      </c>
    </row>
    <row r="48" spans="1:9" s="2" customFormat="1" x14ac:dyDescent="0.25">
      <c r="A48" s="24"/>
      <c r="B48" s="26"/>
      <c r="C48" s="23"/>
      <c r="D48" s="9">
        <v>3</v>
      </c>
      <c r="E48" s="9" t="s">
        <v>14</v>
      </c>
      <c r="F48" s="12"/>
      <c r="G48" s="12"/>
      <c r="H48" s="12"/>
      <c r="I48" s="12">
        <v>1</v>
      </c>
    </row>
    <row r="49" spans="1:9" s="2" customFormat="1" x14ac:dyDescent="0.25">
      <c r="A49" s="24"/>
      <c r="B49" s="26"/>
      <c r="C49" s="23"/>
      <c r="D49" s="9">
        <v>4</v>
      </c>
      <c r="E49" s="9" t="s">
        <v>14</v>
      </c>
      <c r="F49" s="12"/>
      <c r="G49" s="12"/>
      <c r="H49" s="12"/>
      <c r="I49" s="12">
        <v>2</v>
      </c>
    </row>
    <row r="50" spans="1:9" s="2" customFormat="1" x14ac:dyDescent="0.25">
      <c r="A50" s="40" t="s">
        <v>29</v>
      </c>
      <c r="B50" s="38" t="s">
        <v>28</v>
      </c>
      <c r="C50" s="38" t="s">
        <v>17</v>
      </c>
      <c r="D50" s="10" t="s">
        <v>80</v>
      </c>
      <c r="E50" s="10" t="s">
        <v>14</v>
      </c>
      <c r="F50" s="11">
        <f t="shared" ref="F50:H50" si="11">F51</f>
        <v>0</v>
      </c>
      <c r="G50" s="11">
        <f t="shared" si="11"/>
        <v>0</v>
      </c>
      <c r="H50" s="11">
        <f t="shared" si="11"/>
        <v>0</v>
      </c>
      <c r="I50" s="11">
        <f>I51</f>
        <v>1</v>
      </c>
    </row>
    <row r="51" spans="1:9" s="2" customFormat="1" x14ac:dyDescent="0.25">
      <c r="A51" s="42"/>
      <c r="B51" s="39"/>
      <c r="C51" s="39"/>
      <c r="D51" s="9">
        <v>1</v>
      </c>
      <c r="E51" s="9" t="s">
        <v>14</v>
      </c>
      <c r="F51" s="12"/>
      <c r="G51" s="12"/>
      <c r="H51" s="12"/>
      <c r="I51" s="12">
        <v>1</v>
      </c>
    </row>
    <row r="52" spans="1:9" s="2" customFormat="1" x14ac:dyDescent="0.25">
      <c r="A52" s="24" t="s">
        <v>30</v>
      </c>
      <c r="B52" s="26" t="s">
        <v>31</v>
      </c>
      <c r="C52" s="23" t="s">
        <v>13</v>
      </c>
      <c r="D52" s="21" t="s">
        <v>80</v>
      </c>
      <c r="E52" s="10" t="s">
        <v>14</v>
      </c>
      <c r="F52" s="11"/>
      <c r="G52" s="11"/>
      <c r="H52" s="11">
        <f>H54+H56+H58+H60</f>
        <v>0</v>
      </c>
      <c r="I52" s="11">
        <f>I54+I56+I58+I60</f>
        <v>3</v>
      </c>
    </row>
    <row r="53" spans="1:9" x14ac:dyDescent="0.25">
      <c r="A53" s="25"/>
      <c r="B53" s="27"/>
      <c r="C53" s="23"/>
      <c r="D53" s="21"/>
      <c r="E53" s="10" t="s">
        <v>15</v>
      </c>
      <c r="F53" s="11"/>
      <c r="G53" s="11"/>
      <c r="H53" s="11">
        <f>H55+H57+H59+H61+H62</f>
        <v>5</v>
      </c>
      <c r="I53" s="11">
        <f>I55+I57+I59+I61+I62</f>
        <v>10</v>
      </c>
    </row>
    <row r="54" spans="1:9" s="2" customFormat="1" x14ac:dyDescent="0.25">
      <c r="A54" s="24"/>
      <c r="B54" s="26"/>
      <c r="C54" s="23"/>
      <c r="D54" s="16">
        <v>1</v>
      </c>
      <c r="E54" s="9" t="s">
        <v>14</v>
      </c>
      <c r="F54" s="12"/>
      <c r="G54" s="12"/>
      <c r="H54" s="12"/>
      <c r="I54" s="12">
        <v>1</v>
      </c>
    </row>
    <row r="55" spans="1:9" x14ac:dyDescent="0.25">
      <c r="A55" s="25"/>
      <c r="B55" s="27"/>
      <c r="C55" s="23"/>
      <c r="D55" s="16"/>
      <c r="E55" s="9" t="s">
        <v>15</v>
      </c>
      <c r="F55" s="12"/>
      <c r="G55" s="12"/>
      <c r="H55" s="12">
        <f>1</f>
        <v>1</v>
      </c>
      <c r="I55" s="12">
        <v>1</v>
      </c>
    </row>
    <row r="56" spans="1:9" s="2" customFormat="1" x14ac:dyDescent="0.25">
      <c r="A56" s="24"/>
      <c r="B56" s="26"/>
      <c r="C56" s="23"/>
      <c r="D56" s="16">
        <v>2</v>
      </c>
      <c r="E56" s="9" t="s">
        <v>14</v>
      </c>
      <c r="F56" s="12"/>
      <c r="G56" s="12"/>
      <c r="H56" s="12"/>
      <c r="I56" s="12"/>
    </row>
    <row r="57" spans="1:9" x14ac:dyDescent="0.25">
      <c r="A57" s="25"/>
      <c r="B57" s="27"/>
      <c r="C57" s="23"/>
      <c r="D57" s="16"/>
      <c r="E57" s="9" t="s">
        <v>15</v>
      </c>
      <c r="F57" s="12"/>
      <c r="G57" s="12"/>
      <c r="H57" s="12">
        <f>1</f>
        <v>1</v>
      </c>
      <c r="I57" s="12">
        <v>2</v>
      </c>
    </row>
    <row r="58" spans="1:9" s="2" customFormat="1" x14ac:dyDescent="0.25">
      <c r="A58" s="24"/>
      <c r="B58" s="26"/>
      <c r="C58" s="23"/>
      <c r="D58" s="16">
        <v>3</v>
      </c>
      <c r="E58" s="9" t="s">
        <v>14</v>
      </c>
      <c r="F58" s="12"/>
      <c r="G58" s="12"/>
      <c r="H58" s="12"/>
      <c r="I58" s="12">
        <v>2</v>
      </c>
    </row>
    <row r="59" spans="1:9" x14ac:dyDescent="0.25">
      <c r="A59" s="25"/>
      <c r="B59" s="27"/>
      <c r="C59" s="23"/>
      <c r="D59" s="16"/>
      <c r="E59" s="9" t="s">
        <v>15</v>
      </c>
      <c r="F59" s="12"/>
      <c r="G59" s="12"/>
      <c r="H59" s="12">
        <f>1</f>
        <v>1</v>
      </c>
      <c r="I59" s="12">
        <v>3</v>
      </c>
    </row>
    <row r="60" spans="1:9" s="2" customFormat="1" x14ac:dyDescent="0.25">
      <c r="A60" s="24"/>
      <c r="B60" s="26"/>
      <c r="C60" s="23"/>
      <c r="D60" s="16">
        <v>4</v>
      </c>
      <c r="E60" s="9" t="s">
        <v>14</v>
      </c>
      <c r="F60" s="12"/>
      <c r="G60" s="12"/>
      <c r="H60" s="12"/>
      <c r="I60" s="12"/>
    </row>
    <row r="61" spans="1:9" x14ac:dyDescent="0.25">
      <c r="A61" s="25"/>
      <c r="B61" s="27"/>
      <c r="C61" s="23"/>
      <c r="D61" s="16"/>
      <c r="E61" s="9" t="s">
        <v>15</v>
      </c>
      <c r="F61" s="12"/>
      <c r="G61" s="12"/>
      <c r="H61" s="12">
        <f>2</f>
        <v>2</v>
      </c>
      <c r="I61" s="12">
        <v>4</v>
      </c>
    </row>
    <row r="62" spans="1:9" x14ac:dyDescent="0.25">
      <c r="A62" s="25"/>
      <c r="B62" s="27"/>
      <c r="C62" s="23"/>
      <c r="D62" s="9">
        <v>5</v>
      </c>
      <c r="E62" s="9" t="s">
        <v>15</v>
      </c>
      <c r="F62" s="12"/>
      <c r="G62" s="12"/>
      <c r="H62" s="12"/>
      <c r="I62" s="12"/>
    </row>
    <row r="63" spans="1:9" x14ac:dyDescent="0.25">
      <c r="A63" s="40" t="s">
        <v>32</v>
      </c>
      <c r="B63" s="38" t="s">
        <v>33</v>
      </c>
      <c r="C63" s="38" t="s">
        <v>17</v>
      </c>
      <c r="D63" s="10" t="s">
        <v>80</v>
      </c>
      <c r="E63" s="10" t="s">
        <v>15</v>
      </c>
      <c r="F63" s="11">
        <f t="shared" ref="F63:H63" si="12">F64+F65</f>
        <v>0</v>
      </c>
      <c r="G63" s="11">
        <f t="shared" si="12"/>
        <v>0</v>
      </c>
      <c r="H63" s="11">
        <f t="shared" si="12"/>
        <v>0</v>
      </c>
      <c r="I63" s="11">
        <f>I64+I65</f>
        <v>0</v>
      </c>
    </row>
    <row r="64" spans="1:9" ht="22.5" customHeight="1" x14ac:dyDescent="0.25">
      <c r="A64" s="41"/>
      <c r="B64" s="43"/>
      <c r="C64" s="43"/>
      <c r="D64" s="9">
        <v>1</v>
      </c>
      <c r="E64" s="9" t="s">
        <v>15</v>
      </c>
      <c r="F64" s="12"/>
      <c r="G64" s="12"/>
      <c r="H64" s="12"/>
      <c r="I64" s="12"/>
    </row>
    <row r="65" spans="1:9" s="2" customFormat="1" x14ac:dyDescent="0.25">
      <c r="A65" s="42"/>
      <c r="B65" s="39"/>
      <c r="C65" s="39"/>
      <c r="D65" s="9">
        <v>2</v>
      </c>
      <c r="E65" s="9" t="s">
        <v>15</v>
      </c>
      <c r="F65" s="12"/>
      <c r="G65" s="12"/>
      <c r="H65" s="12"/>
      <c r="I65" s="12"/>
    </row>
    <row r="66" spans="1:9" s="2" customFormat="1" x14ac:dyDescent="0.25">
      <c r="A66" s="24" t="s">
        <v>34</v>
      </c>
      <c r="B66" s="26" t="s">
        <v>35</v>
      </c>
      <c r="C66" s="23" t="s">
        <v>13</v>
      </c>
      <c r="D66" s="10" t="s">
        <v>80</v>
      </c>
      <c r="E66" s="10" t="s">
        <v>14</v>
      </c>
      <c r="F66" s="11">
        <f t="shared" ref="F66:H66" si="13">F67+F68+F69+F70</f>
        <v>0</v>
      </c>
      <c r="G66" s="11">
        <f t="shared" si="13"/>
        <v>0</v>
      </c>
      <c r="H66" s="11">
        <f t="shared" si="13"/>
        <v>0</v>
      </c>
      <c r="I66" s="11">
        <f>I67+I68+I69+I70</f>
        <v>6</v>
      </c>
    </row>
    <row r="67" spans="1:9" s="2" customFormat="1" x14ac:dyDescent="0.25">
      <c r="A67" s="24"/>
      <c r="B67" s="26"/>
      <c r="C67" s="23"/>
      <c r="D67" s="9">
        <v>1</v>
      </c>
      <c r="E67" s="9" t="s">
        <v>14</v>
      </c>
      <c r="F67" s="12"/>
      <c r="G67" s="12"/>
      <c r="H67" s="12"/>
      <c r="I67" s="12">
        <v>2</v>
      </c>
    </row>
    <row r="68" spans="1:9" s="2" customFormat="1" x14ac:dyDescent="0.25">
      <c r="A68" s="24"/>
      <c r="B68" s="26"/>
      <c r="C68" s="23"/>
      <c r="D68" s="9">
        <v>2</v>
      </c>
      <c r="E68" s="9" t="s">
        <v>14</v>
      </c>
      <c r="F68" s="12"/>
      <c r="G68" s="12"/>
      <c r="H68" s="12"/>
      <c r="I68" s="12">
        <v>3</v>
      </c>
    </row>
    <row r="69" spans="1:9" s="2" customFormat="1" x14ac:dyDescent="0.25">
      <c r="A69" s="24"/>
      <c r="B69" s="26"/>
      <c r="C69" s="23"/>
      <c r="D69" s="9">
        <v>3</v>
      </c>
      <c r="E69" s="9" t="s">
        <v>14</v>
      </c>
      <c r="F69" s="12"/>
      <c r="G69" s="12"/>
      <c r="H69" s="12"/>
      <c r="I69" s="12">
        <v>1</v>
      </c>
    </row>
    <row r="70" spans="1:9" s="2" customFormat="1" x14ac:dyDescent="0.25">
      <c r="A70" s="24"/>
      <c r="B70" s="26"/>
      <c r="C70" s="23"/>
      <c r="D70" s="9">
        <v>4</v>
      </c>
      <c r="E70" s="9" t="s">
        <v>14</v>
      </c>
      <c r="F70" s="12"/>
      <c r="G70" s="12"/>
      <c r="H70" s="12"/>
      <c r="I70" s="12"/>
    </row>
    <row r="71" spans="1:9" s="2" customFormat="1" x14ac:dyDescent="0.25">
      <c r="A71" s="40" t="s">
        <v>36</v>
      </c>
      <c r="B71" s="38" t="s">
        <v>35</v>
      </c>
      <c r="C71" s="38" t="s">
        <v>17</v>
      </c>
      <c r="D71" s="10" t="s">
        <v>80</v>
      </c>
      <c r="E71" s="10" t="s">
        <v>14</v>
      </c>
      <c r="F71" s="11">
        <f t="shared" ref="F71:H71" si="14">F72</f>
        <v>0</v>
      </c>
      <c r="G71" s="11">
        <f t="shared" si="14"/>
        <v>0</v>
      </c>
      <c r="H71" s="11">
        <f t="shared" si="14"/>
        <v>0</v>
      </c>
      <c r="I71" s="11">
        <f>I72</f>
        <v>0</v>
      </c>
    </row>
    <row r="72" spans="1:9" s="2" customFormat="1" x14ac:dyDescent="0.25">
      <c r="A72" s="42"/>
      <c r="B72" s="39"/>
      <c r="C72" s="39"/>
      <c r="D72" s="9">
        <v>1</v>
      </c>
      <c r="E72" s="9" t="s">
        <v>14</v>
      </c>
      <c r="F72" s="12"/>
      <c r="G72" s="12"/>
      <c r="H72" s="12"/>
      <c r="I72" s="12"/>
    </row>
    <row r="73" spans="1:9" s="2" customFormat="1" x14ac:dyDescent="0.25">
      <c r="A73" s="32">
        <v>190302</v>
      </c>
      <c r="B73" s="32" t="s">
        <v>97</v>
      </c>
      <c r="C73" s="38" t="s">
        <v>20</v>
      </c>
      <c r="D73" s="10" t="s">
        <v>80</v>
      </c>
      <c r="E73" s="10" t="s">
        <v>15</v>
      </c>
      <c r="F73" s="11">
        <f t="shared" ref="F73:H73" si="15">F74</f>
        <v>0</v>
      </c>
      <c r="G73" s="11">
        <f t="shared" si="15"/>
        <v>0</v>
      </c>
      <c r="H73" s="11">
        <f t="shared" si="15"/>
        <v>0</v>
      </c>
      <c r="I73" s="11">
        <f>I74</f>
        <v>14</v>
      </c>
    </row>
    <row r="74" spans="1:9" ht="22.5" customHeight="1" x14ac:dyDescent="0.25">
      <c r="A74" s="33"/>
      <c r="B74" s="33"/>
      <c r="C74" s="39"/>
      <c r="D74" s="9">
        <v>6</v>
      </c>
      <c r="E74" s="9" t="s">
        <v>15</v>
      </c>
      <c r="F74" s="12"/>
      <c r="G74" s="12"/>
      <c r="H74" s="12"/>
      <c r="I74" s="12">
        <v>14</v>
      </c>
    </row>
    <row r="75" spans="1:9" ht="22.5" customHeight="1" x14ac:dyDescent="0.25">
      <c r="A75" s="32">
        <v>190303</v>
      </c>
      <c r="B75" s="34" t="s">
        <v>103</v>
      </c>
      <c r="C75" s="38" t="s">
        <v>20</v>
      </c>
      <c r="D75" s="10" t="s">
        <v>80</v>
      </c>
      <c r="E75" s="10" t="s">
        <v>15</v>
      </c>
      <c r="F75" s="11">
        <f t="shared" ref="F75:H75" si="16">F76</f>
        <v>0</v>
      </c>
      <c r="G75" s="11">
        <f t="shared" si="16"/>
        <v>0</v>
      </c>
      <c r="H75" s="11">
        <f t="shared" si="16"/>
        <v>0</v>
      </c>
      <c r="I75" s="11">
        <f>I76</f>
        <v>60</v>
      </c>
    </row>
    <row r="76" spans="1:9" x14ac:dyDescent="0.25">
      <c r="A76" s="33"/>
      <c r="B76" s="35"/>
      <c r="C76" s="39"/>
      <c r="D76" s="9">
        <v>6</v>
      </c>
      <c r="E76" s="9" t="s">
        <v>15</v>
      </c>
      <c r="F76" s="12"/>
      <c r="G76" s="12"/>
      <c r="H76" s="12"/>
      <c r="I76" s="12">
        <v>60</v>
      </c>
    </row>
    <row r="77" spans="1:9" x14ac:dyDescent="0.25">
      <c r="A77" s="32">
        <v>190401</v>
      </c>
      <c r="B77" s="34" t="s">
        <v>104</v>
      </c>
      <c r="C77" s="38" t="s">
        <v>20</v>
      </c>
      <c r="D77" s="10" t="s">
        <v>80</v>
      </c>
      <c r="E77" s="10" t="s">
        <v>15</v>
      </c>
      <c r="F77" s="11"/>
      <c r="G77" s="11"/>
      <c r="H77" s="11"/>
      <c r="I77" s="11">
        <f>I78</f>
        <v>10</v>
      </c>
    </row>
    <row r="78" spans="1:9" x14ac:dyDescent="0.25">
      <c r="A78" s="33"/>
      <c r="B78" s="35"/>
      <c r="C78" s="39"/>
      <c r="D78" s="9">
        <v>6</v>
      </c>
      <c r="E78" s="9" t="s">
        <v>15</v>
      </c>
      <c r="F78" s="12"/>
      <c r="G78" s="12"/>
      <c r="H78" s="12"/>
      <c r="I78" s="12">
        <v>10</v>
      </c>
    </row>
    <row r="79" spans="1:9" x14ac:dyDescent="0.25">
      <c r="A79" s="36" t="s">
        <v>96</v>
      </c>
      <c r="B79" s="38" t="s">
        <v>95</v>
      </c>
      <c r="C79" s="38" t="s">
        <v>20</v>
      </c>
      <c r="D79" s="10" t="s">
        <v>80</v>
      </c>
      <c r="E79" s="10" t="s">
        <v>15</v>
      </c>
      <c r="F79" s="11">
        <f t="shared" ref="F79:H79" si="17">F80</f>
        <v>0</v>
      </c>
      <c r="G79" s="11">
        <f t="shared" si="17"/>
        <v>0</v>
      </c>
      <c r="H79" s="11">
        <f t="shared" si="17"/>
        <v>0</v>
      </c>
      <c r="I79" s="11">
        <f>I80</f>
        <v>17</v>
      </c>
    </row>
    <row r="80" spans="1:9" x14ac:dyDescent="0.25">
      <c r="A80" s="37"/>
      <c r="B80" s="39"/>
      <c r="C80" s="39"/>
      <c r="D80" s="9">
        <v>6</v>
      </c>
      <c r="E80" s="9" t="s">
        <v>15</v>
      </c>
      <c r="F80" s="12"/>
      <c r="G80" s="12"/>
      <c r="H80" s="12"/>
      <c r="I80" s="12">
        <v>17</v>
      </c>
    </row>
    <row r="81" spans="1:9" x14ac:dyDescent="0.25">
      <c r="A81" s="32">
        <v>190701</v>
      </c>
      <c r="B81" s="34" t="s">
        <v>98</v>
      </c>
      <c r="C81" s="38" t="s">
        <v>20</v>
      </c>
      <c r="D81" s="10" t="s">
        <v>80</v>
      </c>
      <c r="E81" s="10" t="s">
        <v>15</v>
      </c>
      <c r="F81" s="11"/>
      <c r="G81" s="11"/>
      <c r="H81" s="11"/>
      <c r="I81" s="11">
        <f>I82</f>
        <v>25</v>
      </c>
    </row>
    <row r="82" spans="1:9" x14ac:dyDescent="0.25">
      <c r="A82" s="33"/>
      <c r="B82" s="35"/>
      <c r="C82" s="39"/>
      <c r="D82" s="9">
        <v>6</v>
      </c>
      <c r="E82" s="9" t="s">
        <v>15</v>
      </c>
      <c r="F82" s="12"/>
      <c r="G82" s="12"/>
      <c r="H82" s="12"/>
      <c r="I82" s="12">
        <v>25</v>
      </c>
    </row>
    <row r="83" spans="1:9" s="2" customFormat="1" x14ac:dyDescent="0.25">
      <c r="A83" s="24" t="s">
        <v>37</v>
      </c>
      <c r="B83" s="26" t="s">
        <v>38</v>
      </c>
      <c r="C83" s="23" t="s">
        <v>13</v>
      </c>
      <c r="D83" s="15" t="s">
        <v>80</v>
      </c>
      <c r="E83" s="10" t="s">
        <v>14</v>
      </c>
      <c r="F83" s="11">
        <f t="shared" ref="F83:H83" si="18">F85+F87+F89+F91</f>
        <v>0</v>
      </c>
      <c r="G83" s="11">
        <f t="shared" si="18"/>
        <v>0</v>
      </c>
      <c r="H83" s="11">
        <f t="shared" si="18"/>
        <v>0</v>
      </c>
      <c r="I83" s="11">
        <f>I85+I87+I89+I91</f>
        <v>4</v>
      </c>
    </row>
    <row r="84" spans="1:9" x14ac:dyDescent="0.25">
      <c r="A84" s="25"/>
      <c r="B84" s="27"/>
      <c r="C84" s="23"/>
      <c r="D84" s="15"/>
      <c r="E84" s="10" t="s">
        <v>15</v>
      </c>
      <c r="F84" s="11">
        <f t="shared" ref="F84:H84" si="19">F86+F88+F90+F92+F93</f>
        <v>0</v>
      </c>
      <c r="G84" s="11">
        <f t="shared" si="19"/>
        <v>0</v>
      </c>
      <c r="H84" s="11">
        <f t="shared" si="19"/>
        <v>3</v>
      </c>
      <c r="I84" s="11">
        <f>I86+I88+I90+I92+I93</f>
        <v>5</v>
      </c>
    </row>
    <row r="85" spans="1:9" s="2" customFormat="1" x14ac:dyDescent="0.25">
      <c r="A85" s="24"/>
      <c r="B85" s="26"/>
      <c r="C85" s="23"/>
      <c r="D85" s="16">
        <v>1</v>
      </c>
      <c r="E85" s="9" t="s">
        <v>14</v>
      </c>
      <c r="F85" s="12"/>
      <c r="G85" s="12"/>
      <c r="H85" s="12"/>
      <c r="I85" s="12">
        <v>1</v>
      </c>
    </row>
    <row r="86" spans="1:9" x14ac:dyDescent="0.25">
      <c r="A86" s="25"/>
      <c r="B86" s="27"/>
      <c r="C86" s="23"/>
      <c r="D86" s="16"/>
      <c r="E86" s="9" t="s">
        <v>15</v>
      </c>
      <c r="F86" s="12"/>
      <c r="G86" s="12"/>
      <c r="H86" s="12"/>
      <c r="I86" s="12">
        <v>1</v>
      </c>
    </row>
    <row r="87" spans="1:9" s="2" customFormat="1" x14ac:dyDescent="0.25">
      <c r="A87" s="24"/>
      <c r="B87" s="26"/>
      <c r="C87" s="23"/>
      <c r="D87" s="16">
        <v>2</v>
      </c>
      <c r="E87" s="9" t="s">
        <v>14</v>
      </c>
      <c r="F87" s="12"/>
      <c r="G87" s="12"/>
      <c r="H87" s="12"/>
      <c r="I87" s="12">
        <v>1</v>
      </c>
    </row>
    <row r="88" spans="1:9" x14ac:dyDescent="0.25">
      <c r="A88" s="25"/>
      <c r="B88" s="27"/>
      <c r="C88" s="23"/>
      <c r="D88" s="16"/>
      <c r="E88" s="9" t="s">
        <v>15</v>
      </c>
      <c r="F88" s="12"/>
      <c r="G88" s="12"/>
      <c r="H88" s="12">
        <f>2</f>
        <v>2</v>
      </c>
      <c r="I88" s="12">
        <v>4</v>
      </c>
    </row>
    <row r="89" spans="1:9" s="2" customFormat="1" x14ac:dyDescent="0.25">
      <c r="A89" s="24"/>
      <c r="B89" s="26"/>
      <c r="C89" s="23"/>
      <c r="D89" s="16">
        <v>3</v>
      </c>
      <c r="E89" s="9" t="s">
        <v>14</v>
      </c>
      <c r="F89" s="12"/>
      <c r="G89" s="12"/>
      <c r="H89" s="12"/>
      <c r="I89" s="12">
        <v>1</v>
      </c>
    </row>
    <row r="90" spans="1:9" x14ac:dyDescent="0.25">
      <c r="A90" s="25"/>
      <c r="B90" s="27"/>
      <c r="C90" s="23"/>
      <c r="D90" s="16"/>
      <c r="E90" s="9" t="s">
        <v>15</v>
      </c>
      <c r="F90" s="12"/>
      <c r="G90" s="12"/>
      <c r="H90" s="12">
        <f>1</f>
        <v>1</v>
      </c>
      <c r="I90" s="12"/>
    </row>
    <row r="91" spans="1:9" s="2" customFormat="1" x14ac:dyDescent="0.25">
      <c r="A91" s="24"/>
      <c r="B91" s="26"/>
      <c r="C91" s="23"/>
      <c r="D91" s="16">
        <v>4</v>
      </c>
      <c r="E91" s="9" t="s">
        <v>14</v>
      </c>
      <c r="F91" s="12"/>
      <c r="G91" s="12"/>
      <c r="H91" s="12"/>
      <c r="I91" s="12">
        <v>1</v>
      </c>
    </row>
    <row r="92" spans="1:9" x14ac:dyDescent="0.25">
      <c r="A92" s="25"/>
      <c r="B92" s="27"/>
      <c r="C92" s="23"/>
      <c r="D92" s="16"/>
      <c r="E92" s="9" t="s">
        <v>15</v>
      </c>
      <c r="F92" s="12"/>
      <c r="G92" s="12"/>
      <c r="H92" s="12"/>
      <c r="I92" s="12"/>
    </row>
    <row r="93" spans="1:9" x14ac:dyDescent="0.25">
      <c r="A93" s="25"/>
      <c r="B93" s="27"/>
      <c r="C93" s="23"/>
      <c r="D93" s="9">
        <v>5</v>
      </c>
      <c r="E93" s="9" t="s">
        <v>15</v>
      </c>
      <c r="F93" s="12"/>
      <c r="G93" s="12"/>
      <c r="H93" s="12"/>
      <c r="I93" s="12"/>
    </row>
    <row r="94" spans="1:9" s="2" customFormat="1" x14ac:dyDescent="0.25">
      <c r="A94" s="29" t="s">
        <v>39</v>
      </c>
      <c r="B94" s="23" t="s">
        <v>38</v>
      </c>
      <c r="C94" s="23" t="s">
        <v>17</v>
      </c>
      <c r="D94" s="10" t="s">
        <v>80</v>
      </c>
      <c r="E94" s="10" t="s">
        <v>14</v>
      </c>
      <c r="F94" s="11">
        <f t="shared" ref="F94:H94" si="20">F95+F96</f>
        <v>0</v>
      </c>
      <c r="G94" s="11">
        <f t="shared" si="20"/>
        <v>0</v>
      </c>
      <c r="H94" s="11">
        <f t="shared" si="20"/>
        <v>0</v>
      </c>
      <c r="I94" s="11">
        <f>I95+I96</f>
        <v>1</v>
      </c>
    </row>
    <row r="95" spans="1:9" s="2" customFormat="1" x14ac:dyDescent="0.25">
      <c r="A95" s="29"/>
      <c r="B95" s="23"/>
      <c r="C95" s="23"/>
      <c r="D95" s="9">
        <v>1</v>
      </c>
      <c r="E95" s="9" t="s">
        <v>14</v>
      </c>
      <c r="F95" s="12"/>
      <c r="G95" s="12"/>
      <c r="H95" s="12"/>
      <c r="I95" s="12"/>
    </row>
    <row r="96" spans="1:9" s="2" customFormat="1" x14ac:dyDescent="0.25">
      <c r="A96" s="29"/>
      <c r="B96" s="23"/>
      <c r="C96" s="23"/>
      <c r="D96" s="9">
        <v>2</v>
      </c>
      <c r="E96" s="9" t="s">
        <v>14</v>
      </c>
      <c r="F96" s="12"/>
      <c r="G96" s="12"/>
      <c r="H96" s="12"/>
      <c r="I96" s="12">
        <v>1</v>
      </c>
    </row>
    <row r="97" spans="1:9" s="2" customFormat="1" x14ac:dyDescent="0.25">
      <c r="A97" s="24" t="s">
        <v>40</v>
      </c>
      <c r="B97" s="26" t="s">
        <v>41</v>
      </c>
      <c r="C97" s="23" t="s">
        <v>13</v>
      </c>
      <c r="D97" s="15" t="s">
        <v>80</v>
      </c>
      <c r="E97" s="10" t="s">
        <v>14</v>
      </c>
      <c r="F97" s="11">
        <f t="shared" ref="F97:H97" si="21">F99+F101+F103+F105</f>
        <v>0</v>
      </c>
      <c r="G97" s="11">
        <f t="shared" si="21"/>
        <v>0</v>
      </c>
      <c r="H97" s="11">
        <f t="shared" si="21"/>
        <v>0</v>
      </c>
      <c r="I97" s="11">
        <f>I99+I101+I103+I105</f>
        <v>1</v>
      </c>
    </row>
    <row r="98" spans="1:9" x14ac:dyDescent="0.25">
      <c r="A98" s="25"/>
      <c r="B98" s="27"/>
      <c r="C98" s="23"/>
      <c r="D98" s="15"/>
      <c r="E98" s="10" t="s">
        <v>15</v>
      </c>
      <c r="F98" s="11">
        <f t="shared" ref="F98:H98" si="22">F100+F102+F104+F106+F107</f>
        <v>0</v>
      </c>
      <c r="G98" s="11">
        <f t="shared" si="22"/>
        <v>0</v>
      </c>
      <c r="H98" s="11">
        <f t="shared" si="22"/>
        <v>3</v>
      </c>
      <c r="I98" s="11">
        <f>I100+I102+I104+I106+I107</f>
        <v>34</v>
      </c>
    </row>
    <row r="99" spans="1:9" s="2" customFormat="1" x14ac:dyDescent="0.25">
      <c r="A99" s="24"/>
      <c r="B99" s="26"/>
      <c r="C99" s="23"/>
      <c r="D99" s="16">
        <v>1</v>
      </c>
      <c r="E99" s="9" t="s">
        <v>14</v>
      </c>
      <c r="F99" s="12"/>
      <c r="G99" s="12"/>
      <c r="H99" s="12"/>
      <c r="I99" s="12">
        <v>1</v>
      </c>
    </row>
    <row r="100" spans="1:9" x14ac:dyDescent="0.25">
      <c r="A100" s="25"/>
      <c r="B100" s="27"/>
      <c r="C100" s="23"/>
      <c r="D100" s="16"/>
      <c r="E100" s="9" t="s">
        <v>15</v>
      </c>
      <c r="F100" s="12"/>
      <c r="G100" s="12"/>
      <c r="H100" s="12">
        <f>2</f>
        <v>2</v>
      </c>
      <c r="I100" s="12">
        <v>3</v>
      </c>
    </row>
    <row r="101" spans="1:9" s="2" customFormat="1" x14ac:dyDescent="0.25">
      <c r="A101" s="24"/>
      <c r="B101" s="26"/>
      <c r="C101" s="23"/>
      <c r="D101" s="16">
        <v>2</v>
      </c>
      <c r="E101" s="9" t="s">
        <v>14</v>
      </c>
      <c r="F101" s="12"/>
      <c r="G101" s="12"/>
      <c r="H101" s="12"/>
      <c r="I101" s="12"/>
    </row>
    <row r="102" spans="1:9" x14ac:dyDescent="0.25">
      <c r="A102" s="25"/>
      <c r="B102" s="27"/>
      <c r="C102" s="23"/>
      <c r="D102" s="16"/>
      <c r="E102" s="9" t="s">
        <v>15</v>
      </c>
      <c r="F102" s="12"/>
      <c r="G102" s="12"/>
      <c r="H102" s="12"/>
      <c r="I102" s="12">
        <v>4</v>
      </c>
    </row>
    <row r="103" spans="1:9" s="2" customFormat="1" x14ac:dyDescent="0.25">
      <c r="A103" s="24"/>
      <c r="B103" s="26"/>
      <c r="C103" s="23"/>
      <c r="D103" s="16">
        <v>3</v>
      </c>
      <c r="E103" s="9" t="s">
        <v>14</v>
      </c>
      <c r="F103" s="12"/>
      <c r="G103" s="12"/>
      <c r="H103" s="12"/>
      <c r="I103" s="12"/>
    </row>
    <row r="104" spans="1:9" x14ac:dyDescent="0.25">
      <c r="A104" s="25"/>
      <c r="B104" s="27"/>
      <c r="C104" s="23"/>
      <c r="D104" s="16"/>
      <c r="E104" s="9" t="s">
        <v>15</v>
      </c>
      <c r="F104" s="12"/>
      <c r="G104" s="12"/>
      <c r="H104" s="12"/>
      <c r="I104" s="12">
        <v>3</v>
      </c>
    </row>
    <row r="105" spans="1:9" s="2" customFormat="1" x14ac:dyDescent="0.25">
      <c r="A105" s="24"/>
      <c r="B105" s="26"/>
      <c r="C105" s="23"/>
      <c r="D105" s="16">
        <v>4</v>
      </c>
      <c r="E105" s="9" t="s">
        <v>14</v>
      </c>
      <c r="F105" s="12"/>
      <c r="G105" s="12"/>
      <c r="H105" s="12"/>
      <c r="I105" s="12"/>
    </row>
    <row r="106" spans="1:9" x14ac:dyDescent="0.25">
      <c r="A106" s="25"/>
      <c r="B106" s="27"/>
      <c r="C106" s="23"/>
      <c r="D106" s="16"/>
      <c r="E106" s="9" t="s">
        <v>15</v>
      </c>
      <c r="F106" s="12"/>
      <c r="G106" s="12"/>
      <c r="H106" s="12">
        <f>1</f>
        <v>1</v>
      </c>
      <c r="I106" s="12">
        <v>24</v>
      </c>
    </row>
    <row r="107" spans="1:9" x14ac:dyDescent="0.25">
      <c r="A107" s="25"/>
      <c r="B107" s="27"/>
      <c r="C107" s="23"/>
      <c r="D107" s="9">
        <v>5</v>
      </c>
      <c r="E107" s="9" t="s">
        <v>15</v>
      </c>
      <c r="F107" s="12"/>
      <c r="G107" s="12"/>
      <c r="H107" s="12"/>
      <c r="I107" s="12"/>
    </row>
    <row r="108" spans="1:9" s="2" customFormat="1" x14ac:dyDescent="0.25">
      <c r="A108" s="24" t="s">
        <v>42</v>
      </c>
      <c r="B108" s="26" t="s">
        <v>43</v>
      </c>
      <c r="C108" s="23" t="s">
        <v>13</v>
      </c>
      <c r="D108" s="15" t="s">
        <v>80</v>
      </c>
      <c r="E108" s="10" t="s">
        <v>14</v>
      </c>
      <c r="F108" s="11">
        <f t="shared" ref="F108:H108" si="23">F110+F112+F114+F116</f>
        <v>0</v>
      </c>
      <c r="G108" s="11">
        <f t="shared" si="23"/>
        <v>0</v>
      </c>
      <c r="H108" s="11">
        <f t="shared" si="23"/>
        <v>0</v>
      </c>
      <c r="I108" s="11">
        <f>I110+I112+I114+I116</f>
        <v>0</v>
      </c>
    </row>
    <row r="109" spans="1:9" x14ac:dyDescent="0.25">
      <c r="A109" s="25"/>
      <c r="B109" s="27"/>
      <c r="C109" s="23"/>
      <c r="D109" s="15"/>
      <c r="E109" s="10" t="s">
        <v>15</v>
      </c>
      <c r="F109" s="11">
        <f t="shared" ref="F109:H109" si="24">F111+F113+F115+F117+F118</f>
        <v>0</v>
      </c>
      <c r="G109" s="11">
        <f t="shared" si="24"/>
        <v>0</v>
      </c>
      <c r="H109" s="11">
        <f t="shared" si="24"/>
        <v>7</v>
      </c>
      <c r="I109" s="11">
        <f>I111+I113+I115+I117+I118</f>
        <v>19</v>
      </c>
    </row>
    <row r="110" spans="1:9" s="2" customFormat="1" x14ac:dyDescent="0.25">
      <c r="A110" s="24"/>
      <c r="B110" s="26"/>
      <c r="C110" s="23"/>
      <c r="D110" s="16">
        <v>1</v>
      </c>
      <c r="E110" s="9" t="s">
        <v>14</v>
      </c>
      <c r="F110" s="12"/>
      <c r="G110" s="12"/>
      <c r="H110" s="12"/>
      <c r="I110" s="12"/>
    </row>
    <row r="111" spans="1:9" x14ac:dyDescent="0.25">
      <c r="A111" s="25"/>
      <c r="B111" s="27"/>
      <c r="C111" s="23"/>
      <c r="D111" s="16"/>
      <c r="E111" s="9" t="s">
        <v>15</v>
      </c>
      <c r="F111" s="12"/>
      <c r="G111" s="12"/>
      <c r="H111" s="12"/>
      <c r="I111" s="12">
        <v>2</v>
      </c>
    </row>
    <row r="112" spans="1:9" s="2" customFormat="1" x14ac:dyDescent="0.25">
      <c r="A112" s="24"/>
      <c r="B112" s="26"/>
      <c r="C112" s="23"/>
      <c r="D112" s="16">
        <v>2</v>
      </c>
      <c r="E112" s="9" t="s">
        <v>14</v>
      </c>
      <c r="F112" s="12"/>
      <c r="G112" s="12"/>
      <c r="H112" s="12"/>
      <c r="I112" s="12"/>
    </row>
    <row r="113" spans="1:9" x14ac:dyDescent="0.25">
      <c r="A113" s="25"/>
      <c r="B113" s="27"/>
      <c r="C113" s="23"/>
      <c r="D113" s="16"/>
      <c r="E113" s="9" t="s">
        <v>15</v>
      </c>
      <c r="F113" s="12"/>
      <c r="G113" s="12"/>
      <c r="H113" s="12"/>
      <c r="I113" s="12">
        <v>0</v>
      </c>
    </row>
    <row r="114" spans="1:9" s="2" customFormat="1" x14ac:dyDescent="0.25">
      <c r="A114" s="24"/>
      <c r="B114" s="26"/>
      <c r="C114" s="23"/>
      <c r="D114" s="16">
        <v>3</v>
      </c>
      <c r="E114" s="9" t="s">
        <v>14</v>
      </c>
      <c r="F114" s="12"/>
      <c r="G114" s="12"/>
      <c r="H114" s="12"/>
      <c r="I114" s="12"/>
    </row>
    <row r="115" spans="1:9" x14ac:dyDescent="0.25">
      <c r="A115" s="25"/>
      <c r="B115" s="27"/>
      <c r="C115" s="23"/>
      <c r="D115" s="16"/>
      <c r="E115" s="9" t="s">
        <v>15</v>
      </c>
      <c r="F115" s="12"/>
      <c r="G115" s="12"/>
      <c r="H115" s="12"/>
      <c r="I115" s="12">
        <v>0</v>
      </c>
    </row>
    <row r="116" spans="1:9" s="2" customFormat="1" x14ac:dyDescent="0.25">
      <c r="A116" s="24"/>
      <c r="B116" s="26"/>
      <c r="C116" s="23"/>
      <c r="D116" s="16">
        <v>4</v>
      </c>
      <c r="E116" s="9" t="s">
        <v>14</v>
      </c>
      <c r="F116" s="12"/>
      <c r="G116" s="12"/>
      <c r="H116" s="12"/>
      <c r="I116" s="12"/>
    </row>
    <row r="117" spans="1:9" x14ac:dyDescent="0.25">
      <c r="A117" s="25"/>
      <c r="B117" s="27"/>
      <c r="C117" s="23"/>
      <c r="D117" s="16"/>
      <c r="E117" s="9" t="s">
        <v>15</v>
      </c>
      <c r="F117" s="12"/>
      <c r="G117" s="12"/>
      <c r="H117" s="12">
        <f>7</f>
        <v>7</v>
      </c>
      <c r="I117" s="12">
        <v>17</v>
      </c>
    </row>
    <row r="118" spans="1:9" x14ac:dyDescent="0.25">
      <c r="A118" s="25"/>
      <c r="B118" s="27"/>
      <c r="C118" s="23"/>
      <c r="D118" s="9">
        <v>5</v>
      </c>
      <c r="E118" s="9" t="s">
        <v>15</v>
      </c>
      <c r="F118" s="12"/>
      <c r="G118" s="12"/>
      <c r="H118" s="12"/>
      <c r="I118" s="12">
        <v>0</v>
      </c>
    </row>
    <row r="119" spans="1:9" s="2" customFormat="1" x14ac:dyDescent="0.25">
      <c r="A119" s="24" t="s">
        <v>44</v>
      </c>
      <c r="B119" s="26" t="s">
        <v>45</v>
      </c>
      <c r="C119" s="23" t="s">
        <v>13</v>
      </c>
      <c r="D119" s="15" t="s">
        <v>80</v>
      </c>
      <c r="E119" s="10" t="s">
        <v>14</v>
      </c>
      <c r="F119" s="11">
        <f t="shared" ref="F119:H119" si="25">F121+F123+F125+F127</f>
        <v>0</v>
      </c>
      <c r="G119" s="11">
        <f t="shared" si="25"/>
        <v>0</v>
      </c>
      <c r="H119" s="11">
        <f t="shared" si="25"/>
        <v>0</v>
      </c>
      <c r="I119" s="11">
        <f>I121+I123+I125+I127</f>
        <v>5</v>
      </c>
    </row>
    <row r="120" spans="1:9" x14ac:dyDescent="0.25">
      <c r="A120" s="25"/>
      <c r="B120" s="27"/>
      <c r="C120" s="23"/>
      <c r="D120" s="15"/>
      <c r="E120" s="10" t="s">
        <v>15</v>
      </c>
      <c r="F120" s="11">
        <f t="shared" ref="F120:H120" si="26">F122+F124+F126+F128+F129</f>
        <v>0</v>
      </c>
      <c r="G120" s="11">
        <f t="shared" si="26"/>
        <v>0</v>
      </c>
      <c r="H120" s="11">
        <f t="shared" si="26"/>
        <v>0</v>
      </c>
      <c r="I120" s="11">
        <f>I122+I124+I126+I128+I129</f>
        <v>6</v>
      </c>
    </row>
    <row r="121" spans="1:9" s="2" customFormat="1" x14ac:dyDescent="0.25">
      <c r="A121" s="24"/>
      <c r="B121" s="26"/>
      <c r="C121" s="23"/>
      <c r="D121" s="16">
        <v>1</v>
      </c>
      <c r="E121" s="9" t="s">
        <v>14</v>
      </c>
      <c r="F121" s="12"/>
      <c r="G121" s="12"/>
      <c r="H121" s="12"/>
      <c r="I121" s="12">
        <v>4</v>
      </c>
    </row>
    <row r="122" spans="1:9" x14ac:dyDescent="0.25">
      <c r="A122" s="25"/>
      <c r="B122" s="27"/>
      <c r="C122" s="23"/>
      <c r="D122" s="16"/>
      <c r="E122" s="9" t="s">
        <v>15</v>
      </c>
      <c r="F122" s="12"/>
      <c r="G122" s="12"/>
      <c r="H122" s="12"/>
      <c r="I122" s="12">
        <v>5</v>
      </c>
    </row>
    <row r="123" spans="1:9" s="2" customFormat="1" x14ac:dyDescent="0.25">
      <c r="A123" s="24"/>
      <c r="B123" s="26"/>
      <c r="C123" s="23"/>
      <c r="D123" s="16">
        <v>2</v>
      </c>
      <c r="E123" s="9" t="s">
        <v>14</v>
      </c>
      <c r="F123" s="12"/>
      <c r="G123" s="12"/>
      <c r="H123" s="12"/>
      <c r="I123" s="12">
        <v>1</v>
      </c>
    </row>
    <row r="124" spans="1:9" x14ac:dyDescent="0.25">
      <c r="A124" s="25"/>
      <c r="B124" s="27"/>
      <c r="C124" s="23"/>
      <c r="D124" s="16"/>
      <c r="E124" s="9" t="s">
        <v>15</v>
      </c>
      <c r="F124" s="12"/>
      <c r="G124" s="12"/>
      <c r="H124" s="12"/>
      <c r="I124" s="12">
        <v>0</v>
      </c>
    </row>
    <row r="125" spans="1:9" s="2" customFormat="1" x14ac:dyDescent="0.25">
      <c r="A125" s="24"/>
      <c r="B125" s="26"/>
      <c r="C125" s="23"/>
      <c r="D125" s="16">
        <v>3</v>
      </c>
      <c r="E125" s="9" t="s">
        <v>14</v>
      </c>
      <c r="F125" s="12"/>
      <c r="G125" s="12"/>
      <c r="H125" s="12"/>
      <c r="I125" s="12"/>
    </row>
    <row r="126" spans="1:9" x14ac:dyDescent="0.25">
      <c r="A126" s="25"/>
      <c r="B126" s="27"/>
      <c r="C126" s="23"/>
      <c r="D126" s="16"/>
      <c r="E126" s="9" t="s">
        <v>15</v>
      </c>
      <c r="F126" s="12"/>
      <c r="G126" s="12"/>
      <c r="H126" s="12"/>
      <c r="I126" s="12">
        <v>1</v>
      </c>
    </row>
    <row r="127" spans="1:9" s="2" customFormat="1" x14ac:dyDescent="0.25">
      <c r="A127" s="24"/>
      <c r="B127" s="26"/>
      <c r="C127" s="23"/>
      <c r="D127" s="16">
        <v>4</v>
      </c>
      <c r="E127" s="9" t="s">
        <v>14</v>
      </c>
      <c r="F127" s="12"/>
      <c r="G127" s="12"/>
      <c r="H127" s="12"/>
      <c r="I127" s="12"/>
    </row>
    <row r="128" spans="1:9" x14ac:dyDescent="0.25">
      <c r="A128" s="25"/>
      <c r="B128" s="27"/>
      <c r="C128" s="23"/>
      <c r="D128" s="16"/>
      <c r="E128" s="9" t="s">
        <v>15</v>
      </c>
      <c r="F128" s="12"/>
      <c r="G128" s="12"/>
      <c r="H128" s="12"/>
      <c r="I128" s="12"/>
    </row>
    <row r="129" spans="1:9" x14ac:dyDescent="0.25">
      <c r="A129" s="25"/>
      <c r="B129" s="27"/>
      <c r="C129" s="23"/>
      <c r="D129" s="9">
        <v>5</v>
      </c>
      <c r="E129" s="9" t="s">
        <v>15</v>
      </c>
      <c r="F129" s="12"/>
      <c r="G129" s="12"/>
      <c r="H129" s="12"/>
      <c r="I129" s="12"/>
    </row>
    <row r="130" spans="1:9" s="2" customFormat="1" x14ac:dyDescent="0.25">
      <c r="A130" s="29" t="s">
        <v>46</v>
      </c>
      <c r="B130" s="23" t="s">
        <v>47</v>
      </c>
      <c r="C130" s="23" t="s">
        <v>17</v>
      </c>
      <c r="D130" s="10" t="s">
        <v>80</v>
      </c>
      <c r="E130" s="10" t="s">
        <v>14</v>
      </c>
      <c r="F130" s="11">
        <f t="shared" ref="F130:H130" si="27">F131+F132</f>
        <v>0</v>
      </c>
      <c r="G130" s="11">
        <f t="shared" si="27"/>
        <v>0</v>
      </c>
      <c r="H130" s="11">
        <f t="shared" si="27"/>
        <v>0</v>
      </c>
      <c r="I130" s="11">
        <f>I131+I132</f>
        <v>7</v>
      </c>
    </row>
    <row r="131" spans="1:9" s="2" customFormat="1" x14ac:dyDescent="0.25">
      <c r="A131" s="29"/>
      <c r="B131" s="23"/>
      <c r="C131" s="23"/>
      <c r="D131" s="9">
        <v>1</v>
      </c>
      <c r="E131" s="9" t="s">
        <v>14</v>
      </c>
      <c r="F131" s="12"/>
      <c r="G131" s="12"/>
      <c r="H131" s="12"/>
      <c r="I131" s="12">
        <v>4</v>
      </c>
    </row>
    <row r="132" spans="1:9" s="2" customFormat="1" x14ac:dyDescent="0.25">
      <c r="A132" s="29"/>
      <c r="B132" s="23"/>
      <c r="C132" s="23"/>
      <c r="D132" s="9">
        <v>2</v>
      </c>
      <c r="E132" s="9" t="s">
        <v>14</v>
      </c>
      <c r="F132" s="12"/>
      <c r="G132" s="12"/>
      <c r="H132" s="12"/>
      <c r="I132" s="12">
        <v>3</v>
      </c>
    </row>
    <row r="133" spans="1:9" s="2" customFormat="1" x14ac:dyDescent="0.25">
      <c r="A133" s="24" t="s">
        <v>48</v>
      </c>
      <c r="B133" s="26" t="s">
        <v>43</v>
      </c>
      <c r="C133" s="23" t="s">
        <v>17</v>
      </c>
      <c r="D133" s="10" t="s">
        <v>80</v>
      </c>
      <c r="E133" s="10" t="s">
        <v>14</v>
      </c>
      <c r="F133" s="11"/>
      <c r="G133" s="11"/>
      <c r="H133" s="11"/>
      <c r="I133" s="11">
        <f>I134+I135</f>
        <v>4</v>
      </c>
    </row>
    <row r="134" spans="1:9" s="2" customFormat="1" x14ac:dyDescent="0.25">
      <c r="A134" s="24"/>
      <c r="B134" s="26"/>
      <c r="C134" s="23"/>
      <c r="D134" s="9">
        <v>1</v>
      </c>
      <c r="E134" s="9" t="s">
        <v>14</v>
      </c>
      <c r="F134" s="12"/>
      <c r="G134" s="12"/>
      <c r="H134" s="12"/>
      <c r="I134" s="12">
        <v>3</v>
      </c>
    </row>
    <row r="135" spans="1:9" s="2" customFormat="1" x14ac:dyDescent="0.25">
      <c r="A135" s="24"/>
      <c r="B135" s="26"/>
      <c r="C135" s="23"/>
      <c r="D135" s="9">
        <v>2</v>
      </c>
      <c r="E135" s="9" t="s">
        <v>14</v>
      </c>
      <c r="F135" s="12"/>
      <c r="G135" s="12"/>
      <c r="H135" s="12"/>
      <c r="I135" s="12">
        <v>1</v>
      </c>
    </row>
    <row r="136" spans="1:9" s="2" customFormat="1" x14ac:dyDescent="0.25">
      <c r="A136" s="24" t="s">
        <v>49</v>
      </c>
      <c r="B136" s="26" t="s">
        <v>45</v>
      </c>
      <c r="C136" s="23" t="s">
        <v>17</v>
      </c>
      <c r="D136" s="10" t="s">
        <v>80</v>
      </c>
      <c r="E136" s="10" t="s">
        <v>14</v>
      </c>
      <c r="F136" s="11">
        <f t="shared" ref="F136:H136" si="28">F137+F138</f>
        <v>0</v>
      </c>
      <c r="G136" s="11">
        <f t="shared" si="28"/>
        <v>0</v>
      </c>
      <c r="H136" s="11">
        <f t="shared" si="28"/>
        <v>0</v>
      </c>
      <c r="I136" s="11">
        <f>I137+I138</f>
        <v>11</v>
      </c>
    </row>
    <row r="137" spans="1:9" s="2" customFormat="1" x14ac:dyDescent="0.25">
      <c r="A137" s="24"/>
      <c r="B137" s="26"/>
      <c r="C137" s="23"/>
      <c r="D137" s="9">
        <v>1</v>
      </c>
      <c r="E137" s="9" t="s">
        <v>14</v>
      </c>
      <c r="F137" s="12"/>
      <c r="G137" s="12"/>
      <c r="H137" s="12"/>
      <c r="I137" s="12">
        <v>8</v>
      </c>
    </row>
    <row r="138" spans="1:9" s="2" customFormat="1" x14ac:dyDescent="0.25">
      <c r="A138" s="24"/>
      <c r="B138" s="26"/>
      <c r="C138" s="23"/>
      <c r="D138" s="9">
        <v>2</v>
      </c>
      <c r="E138" s="9" t="s">
        <v>14</v>
      </c>
      <c r="F138" s="12"/>
      <c r="G138" s="12"/>
      <c r="H138" s="12"/>
      <c r="I138" s="12">
        <v>3</v>
      </c>
    </row>
    <row r="139" spans="1:9" s="2" customFormat="1" x14ac:dyDescent="0.25">
      <c r="A139" s="29" t="s">
        <v>50</v>
      </c>
      <c r="B139" s="26" t="s">
        <v>51</v>
      </c>
      <c r="C139" s="23" t="s">
        <v>20</v>
      </c>
      <c r="D139" s="15" t="s">
        <v>80</v>
      </c>
      <c r="E139" s="10" t="s">
        <v>14</v>
      </c>
      <c r="F139" s="11">
        <f t="shared" ref="F139:H139" si="29">F141+F143+F145+F147+F149</f>
        <v>0</v>
      </c>
      <c r="G139" s="11">
        <f t="shared" si="29"/>
        <v>1</v>
      </c>
      <c r="H139" s="11">
        <f t="shared" si="29"/>
        <v>1</v>
      </c>
      <c r="I139" s="11">
        <f>I141+I143+I145+I147+I149</f>
        <v>19</v>
      </c>
    </row>
    <row r="140" spans="1:9" x14ac:dyDescent="0.25">
      <c r="A140" s="30"/>
      <c r="B140" s="27"/>
      <c r="C140" s="23"/>
      <c r="D140" s="15"/>
      <c r="E140" s="10" t="s">
        <v>15</v>
      </c>
      <c r="F140" s="11">
        <f t="shared" ref="F140:H140" si="30">F142+F144+F146+F148+F150+F151</f>
        <v>0</v>
      </c>
      <c r="G140" s="11">
        <f t="shared" si="30"/>
        <v>0</v>
      </c>
      <c r="H140" s="11">
        <f t="shared" si="30"/>
        <v>48</v>
      </c>
      <c r="I140" s="11">
        <f>I142+I144+I146+I148+I150+I151</f>
        <v>18</v>
      </c>
    </row>
    <row r="141" spans="1:9" s="2" customFormat="1" x14ac:dyDescent="0.25">
      <c r="A141" s="29"/>
      <c r="B141" s="26"/>
      <c r="C141" s="23"/>
      <c r="D141" s="16">
        <v>1</v>
      </c>
      <c r="E141" s="9" t="s">
        <v>14</v>
      </c>
      <c r="F141" s="12"/>
      <c r="G141" s="12"/>
      <c r="H141" s="12"/>
      <c r="I141" s="12">
        <v>2</v>
      </c>
    </row>
    <row r="142" spans="1:9" x14ac:dyDescent="0.25">
      <c r="A142" s="30"/>
      <c r="B142" s="27"/>
      <c r="C142" s="23"/>
      <c r="D142" s="16"/>
      <c r="E142" s="9" t="s">
        <v>15</v>
      </c>
      <c r="F142" s="12"/>
      <c r="G142" s="12"/>
      <c r="H142" s="12">
        <f>2</f>
        <v>2</v>
      </c>
      <c r="I142" s="12">
        <v>5</v>
      </c>
    </row>
    <row r="143" spans="1:9" s="2" customFormat="1" x14ac:dyDescent="0.25">
      <c r="A143" s="29"/>
      <c r="B143" s="26"/>
      <c r="C143" s="23"/>
      <c r="D143" s="16">
        <v>2</v>
      </c>
      <c r="E143" s="9" t="s">
        <v>14</v>
      </c>
      <c r="F143" s="12"/>
      <c r="G143" s="12"/>
      <c r="H143" s="12"/>
      <c r="I143" s="12">
        <v>6</v>
      </c>
    </row>
    <row r="144" spans="1:9" x14ac:dyDescent="0.25">
      <c r="A144" s="30"/>
      <c r="B144" s="27"/>
      <c r="C144" s="23"/>
      <c r="D144" s="16"/>
      <c r="E144" s="9" t="s">
        <v>15</v>
      </c>
      <c r="F144" s="12"/>
      <c r="G144" s="12"/>
      <c r="H144" s="12">
        <f>1+7</f>
        <v>8</v>
      </c>
      <c r="I144" s="12">
        <v>2</v>
      </c>
    </row>
    <row r="145" spans="1:9" s="2" customFormat="1" x14ac:dyDescent="0.25">
      <c r="A145" s="29"/>
      <c r="B145" s="26"/>
      <c r="C145" s="23"/>
      <c r="D145" s="16">
        <v>3</v>
      </c>
      <c r="E145" s="9" t="s">
        <v>14</v>
      </c>
      <c r="F145" s="12"/>
      <c r="G145" s="12">
        <v>1</v>
      </c>
      <c r="H145" s="12"/>
      <c r="I145" s="12">
        <v>3</v>
      </c>
    </row>
    <row r="146" spans="1:9" x14ac:dyDescent="0.25">
      <c r="A146" s="30"/>
      <c r="B146" s="27"/>
      <c r="C146" s="23"/>
      <c r="D146" s="16"/>
      <c r="E146" s="9" t="s">
        <v>15</v>
      </c>
      <c r="F146" s="12"/>
      <c r="G146" s="12"/>
      <c r="H146" s="12">
        <f>10</f>
        <v>10</v>
      </c>
      <c r="I146" s="12">
        <v>4</v>
      </c>
    </row>
    <row r="147" spans="1:9" s="2" customFormat="1" x14ac:dyDescent="0.25">
      <c r="A147" s="29"/>
      <c r="B147" s="26"/>
      <c r="C147" s="23"/>
      <c r="D147" s="16">
        <v>4</v>
      </c>
      <c r="E147" s="9" t="s">
        <v>14</v>
      </c>
      <c r="F147" s="12"/>
      <c r="G147" s="12"/>
      <c r="H147" s="12"/>
      <c r="I147" s="12">
        <v>2</v>
      </c>
    </row>
    <row r="148" spans="1:9" x14ac:dyDescent="0.25">
      <c r="A148" s="30"/>
      <c r="B148" s="27"/>
      <c r="C148" s="23"/>
      <c r="D148" s="16"/>
      <c r="E148" s="9" t="s">
        <v>15</v>
      </c>
      <c r="F148" s="12"/>
      <c r="G148" s="12"/>
      <c r="H148" s="12">
        <f>12</f>
        <v>12</v>
      </c>
      <c r="I148" s="12">
        <v>4</v>
      </c>
    </row>
    <row r="149" spans="1:9" s="2" customFormat="1" x14ac:dyDescent="0.25">
      <c r="A149" s="29"/>
      <c r="B149" s="26"/>
      <c r="C149" s="23"/>
      <c r="D149" s="9">
        <v>5</v>
      </c>
      <c r="E149" s="9" t="s">
        <v>14</v>
      </c>
      <c r="F149" s="12"/>
      <c r="G149" s="12"/>
      <c r="H149" s="12">
        <v>1</v>
      </c>
      <c r="I149" s="12">
        <v>6</v>
      </c>
    </row>
    <row r="150" spans="1:9" s="2" customFormat="1" x14ac:dyDescent="0.25">
      <c r="A150" s="29"/>
      <c r="B150" s="26"/>
      <c r="C150" s="23"/>
      <c r="D150" s="9">
        <v>5</v>
      </c>
      <c r="E150" s="9" t="s">
        <v>15</v>
      </c>
      <c r="F150" s="12"/>
      <c r="G150" s="12"/>
      <c r="H150" s="12">
        <f>7</f>
        <v>7</v>
      </c>
      <c r="I150" s="12">
        <v>3</v>
      </c>
    </row>
    <row r="151" spans="1:9" x14ac:dyDescent="0.25">
      <c r="A151" s="30"/>
      <c r="B151" s="27"/>
      <c r="C151" s="23"/>
      <c r="D151" s="9">
        <v>6</v>
      </c>
      <c r="E151" s="9" t="s">
        <v>15</v>
      </c>
      <c r="F151" s="12"/>
      <c r="G151" s="12"/>
      <c r="H151" s="12">
        <f>9</f>
        <v>9</v>
      </c>
      <c r="I151" s="12"/>
    </row>
    <row r="152" spans="1:9" s="2" customFormat="1" x14ac:dyDescent="0.25">
      <c r="A152" s="29" t="s">
        <v>52</v>
      </c>
      <c r="B152" s="23" t="s">
        <v>53</v>
      </c>
      <c r="C152" s="23" t="s">
        <v>20</v>
      </c>
      <c r="D152" s="15" t="s">
        <v>80</v>
      </c>
      <c r="E152" s="10" t="s">
        <v>14</v>
      </c>
      <c r="F152" s="11">
        <f t="shared" ref="F152:H152" si="31">F154+F156+F158+F160+F162</f>
        <v>0</v>
      </c>
      <c r="G152" s="11">
        <f t="shared" si="31"/>
        <v>0</v>
      </c>
      <c r="H152" s="11">
        <f t="shared" si="31"/>
        <v>1</v>
      </c>
      <c r="I152" s="11">
        <f>I154+I156+I158+I160+I162</f>
        <v>27</v>
      </c>
    </row>
    <row r="153" spans="1:9" x14ac:dyDescent="0.25">
      <c r="A153" s="30"/>
      <c r="B153" s="16"/>
      <c r="C153" s="23"/>
      <c r="D153" s="15"/>
      <c r="E153" s="10" t="s">
        <v>15</v>
      </c>
      <c r="F153" s="11">
        <f t="shared" ref="F153:H153" si="32">F155+F157+F159+F161+F163+F164</f>
        <v>0</v>
      </c>
      <c r="G153" s="11">
        <f t="shared" si="32"/>
        <v>0</v>
      </c>
      <c r="H153" s="11">
        <f t="shared" si="32"/>
        <v>52</v>
      </c>
      <c r="I153" s="11">
        <f>I155+I157+I159+I161+I163+I164</f>
        <v>32</v>
      </c>
    </row>
    <row r="154" spans="1:9" s="2" customFormat="1" x14ac:dyDescent="0.25">
      <c r="A154" s="29"/>
      <c r="B154" s="23"/>
      <c r="C154" s="23"/>
      <c r="D154" s="16">
        <v>1</v>
      </c>
      <c r="E154" s="9" t="s">
        <v>14</v>
      </c>
      <c r="F154" s="12"/>
      <c r="G154" s="12"/>
      <c r="H154" s="12"/>
      <c r="I154" s="12">
        <v>1</v>
      </c>
    </row>
    <row r="155" spans="1:9" x14ac:dyDescent="0.25">
      <c r="A155" s="30"/>
      <c r="B155" s="16"/>
      <c r="C155" s="23"/>
      <c r="D155" s="16"/>
      <c r="E155" s="9" t="s">
        <v>15</v>
      </c>
      <c r="F155" s="12"/>
      <c r="G155" s="12"/>
      <c r="H155" s="12">
        <f>2</f>
        <v>2</v>
      </c>
      <c r="I155" s="12">
        <v>14</v>
      </c>
    </row>
    <row r="156" spans="1:9" s="2" customFormat="1" x14ac:dyDescent="0.25">
      <c r="A156" s="29"/>
      <c r="B156" s="23"/>
      <c r="C156" s="23"/>
      <c r="D156" s="16">
        <v>2</v>
      </c>
      <c r="E156" s="9" t="s">
        <v>14</v>
      </c>
      <c r="F156" s="12"/>
      <c r="G156" s="12"/>
      <c r="H156" s="12"/>
      <c r="I156" s="12">
        <v>10</v>
      </c>
    </row>
    <row r="157" spans="1:9" x14ac:dyDescent="0.25">
      <c r="A157" s="30"/>
      <c r="B157" s="16"/>
      <c r="C157" s="23"/>
      <c r="D157" s="16"/>
      <c r="E157" s="9" t="s">
        <v>15</v>
      </c>
      <c r="F157" s="12"/>
      <c r="G157" s="12"/>
      <c r="H157" s="12">
        <f>14</f>
        <v>14</v>
      </c>
      <c r="I157" s="12">
        <v>6</v>
      </c>
    </row>
    <row r="158" spans="1:9" s="2" customFormat="1" x14ac:dyDescent="0.25">
      <c r="A158" s="29"/>
      <c r="B158" s="23"/>
      <c r="C158" s="23"/>
      <c r="D158" s="16">
        <v>3</v>
      </c>
      <c r="E158" s="9" t="s">
        <v>14</v>
      </c>
      <c r="F158" s="12"/>
      <c r="G158" s="12"/>
      <c r="H158" s="12">
        <v>1</v>
      </c>
      <c r="I158" s="12">
        <v>3</v>
      </c>
    </row>
    <row r="159" spans="1:9" x14ac:dyDescent="0.25">
      <c r="A159" s="30"/>
      <c r="B159" s="16"/>
      <c r="C159" s="23"/>
      <c r="D159" s="16"/>
      <c r="E159" s="9" t="s">
        <v>15</v>
      </c>
      <c r="F159" s="12"/>
      <c r="G159" s="12"/>
      <c r="H159" s="12">
        <f>11</f>
        <v>11</v>
      </c>
      <c r="I159" s="12">
        <v>5</v>
      </c>
    </row>
    <row r="160" spans="1:9" s="2" customFormat="1" x14ac:dyDescent="0.25">
      <c r="A160" s="29"/>
      <c r="B160" s="23"/>
      <c r="C160" s="23"/>
      <c r="D160" s="16">
        <v>4</v>
      </c>
      <c r="E160" s="9" t="s">
        <v>14</v>
      </c>
      <c r="F160" s="12"/>
      <c r="G160" s="12"/>
      <c r="H160" s="12"/>
      <c r="I160" s="12">
        <v>7</v>
      </c>
    </row>
    <row r="161" spans="1:9" x14ac:dyDescent="0.25">
      <c r="A161" s="30"/>
      <c r="B161" s="16"/>
      <c r="C161" s="23"/>
      <c r="D161" s="16"/>
      <c r="E161" s="9" t="s">
        <v>15</v>
      </c>
      <c r="F161" s="12"/>
      <c r="G161" s="12"/>
      <c r="H161" s="12">
        <f>8</f>
        <v>8</v>
      </c>
      <c r="I161" s="12">
        <v>6</v>
      </c>
    </row>
    <row r="162" spans="1:9" s="2" customFormat="1" x14ac:dyDescent="0.25">
      <c r="A162" s="29"/>
      <c r="B162" s="23"/>
      <c r="C162" s="23"/>
      <c r="D162" s="9">
        <v>5</v>
      </c>
      <c r="E162" s="9" t="s">
        <v>14</v>
      </c>
      <c r="F162" s="12"/>
      <c r="G162" s="12"/>
      <c r="H162" s="12"/>
      <c r="I162" s="12">
        <v>6</v>
      </c>
    </row>
    <row r="163" spans="1:9" s="2" customFormat="1" x14ac:dyDescent="0.25">
      <c r="A163" s="29"/>
      <c r="B163" s="23"/>
      <c r="C163" s="23"/>
      <c r="D163" s="9">
        <v>5</v>
      </c>
      <c r="E163" s="9" t="s">
        <v>15</v>
      </c>
      <c r="F163" s="12"/>
      <c r="G163" s="12"/>
      <c r="H163" s="12">
        <f>8</f>
        <v>8</v>
      </c>
      <c r="I163" s="12">
        <v>1</v>
      </c>
    </row>
    <row r="164" spans="1:9" x14ac:dyDescent="0.25">
      <c r="A164" s="30"/>
      <c r="B164" s="16"/>
      <c r="C164" s="23"/>
      <c r="D164" s="9">
        <v>6</v>
      </c>
      <c r="E164" s="9" t="s">
        <v>15</v>
      </c>
      <c r="F164" s="12"/>
      <c r="G164" s="12"/>
      <c r="H164" s="12">
        <f>9</f>
        <v>9</v>
      </c>
      <c r="I164" s="12">
        <v>0</v>
      </c>
    </row>
    <row r="165" spans="1:9" s="2" customFormat="1" x14ac:dyDescent="0.25">
      <c r="A165" s="29" t="s">
        <v>54</v>
      </c>
      <c r="B165" s="26" t="s">
        <v>55</v>
      </c>
      <c r="C165" s="23" t="s">
        <v>20</v>
      </c>
      <c r="D165" s="15" t="s">
        <v>80</v>
      </c>
      <c r="E165" s="10" t="s">
        <v>14</v>
      </c>
      <c r="F165" s="11">
        <f t="shared" ref="F165:H165" si="33">F167+F169+F171+F173+F175</f>
        <v>1</v>
      </c>
      <c r="G165" s="11">
        <f t="shared" si="33"/>
        <v>0</v>
      </c>
      <c r="H165" s="11">
        <f t="shared" si="33"/>
        <v>2</v>
      </c>
      <c r="I165" s="11">
        <f>I167+I169+I171+I173+I175</f>
        <v>22</v>
      </c>
    </row>
    <row r="166" spans="1:9" x14ac:dyDescent="0.25">
      <c r="A166" s="30"/>
      <c r="B166" s="27"/>
      <c r="C166" s="23"/>
      <c r="D166" s="15"/>
      <c r="E166" s="10" t="s">
        <v>15</v>
      </c>
      <c r="F166" s="11">
        <f t="shared" ref="F166:H166" si="34">F168+F170+F172+F174+F176+F177</f>
        <v>0</v>
      </c>
      <c r="G166" s="11">
        <f t="shared" si="34"/>
        <v>0</v>
      </c>
      <c r="H166" s="11">
        <f t="shared" si="34"/>
        <v>46</v>
      </c>
      <c r="I166" s="11">
        <f>I168+I170+I172+I174+I176+I177</f>
        <v>31</v>
      </c>
    </row>
    <row r="167" spans="1:9" s="2" customFormat="1" x14ac:dyDescent="0.25">
      <c r="A167" s="29"/>
      <c r="B167" s="26"/>
      <c r="C167" s="23"/>
      <c r="D167" s="16">
        <v>1</v>
      </c>
      <c r="E167" s="9" t="s">
        <v>14</v>
      </c>
      <c r="F167" s="12"/>
      <c r="G167" s="12"/>
      <c r="H167" s="12"/>
      <c r="I167" s="12">
        <v>2</v>
      </c>
    </row>
    <row r="168" spans="1:9" x14ac:dyDescent="0.25">
      <c r="A168" s="30"/>
      <c r="B168" s="27"/>
      <c r="C168" s="23"/>
      <c r="D168" s="16"/>
      <c r="E168" s="9" t="s">
        <v>15</v>
      </c>
      <c r="F168" s="12"/>
      <c r="G168" s="12"/>
      <c r="H168" s="12"/>
      <c r="I168" s="12">
        <v>11</v>
      </c>
    </row>
    <row r="169" spans="1:9" s="2" customFormat="1" x14ac:dyDescent="0.25">
      <c r="A169" s="29"/>
      <c r="B169" s="26"/>
      <c r="C169" s="23"/>
      <c r="D169" s="16">
        <v>2</v>
      </c>
      <c r="E169" s="9" t="s">
        <v>14</v>
      </c>
      <c r="F169" s="12"/>
      <c r="G169" s="12"/>
      <c r="H169" s="12">
        <v>1</v>
      </c>
      <c r="I169" s="12">
        <v>10</v>
      </c>
    </row>
    <row r="170" spans="1:9" x14ac:dyDescent="0.25">
      <c r="A170" s="30"/>
      <c r="B170" s="27"/>
      <c r="C170" s="23"/>
      <c r="D170" s="16"/>
      <c r="E170" s="9" t="s">
        <v>15</v>
      </c>
      <c r="F170" s="12"/>
      <c r="G170" s="12"/>
      <c r="H170" s="12">
        <f>1+6</f>
        <v>7</v>
      </c>
      <c r="I170" s="12">
        <v>7</v>
      </c>
    </row>
    <row r="171" spans="1:9" s="2" customFormat="1" x14ac:dyDescent="0.25">
      <c r="A171" s="29"/>
      <c r="B171" s="26"/>
      <c r="C171" s="23"/>
      <c r="D171" s="16">
        <v>3</v>
      </c>
      <c r="E171" s="9" t="s">
        <v>14</v>
      </c>
      <c r="F171" s="12"/>
      <c r="G171" s="12"/>
      <c r="H171" s="12">
        <v>1</v>
      </c>
      <c r="I171" s="12"/>
    </row>
    <row r="172" spans="1:9" x14ac:dyDescent="0.25">
      <c r="A172" s="30"/>
      <c r="B172" s="27"/>
      <c r="C172" s="23"/>
      <c r="D172" s="16"/>
      <c r="E172" s="9" t="s">
        <v>15</v>
      </c>
      <c r="F172" s="12"/>
      <c r="G172" s="12"/>
      <c r="H172" s="12">
        <f>8</f>
        <v>8</v>
      </c>
      <c r="I172" s="12">
        <v>8</v>
      </c>
    </row>
    <row r="173" spans="1:9" s="2" customFormat="1" x14ac:dyDescent="0.25">
      <c r="A173" s="29"/>
      <c r="B173" s="26"/>
      <c r="C173" s="23"/>
      <c r="D173" s="16">
        <v>4</v>
      </c>
      <c r="E173" s="9" t="s">
        <v>14</v>
      </c>
      <c r="F173" s="12">
        <v>1</v>
      </c>
      <c r="G173" s="12"/>
      <c r="H173" s="12"/>
      <c r="I173" s="12">
        <v>8</v>
      </c>
    </row>
    <row r="174" spans="1:9" x14ac:dyDescent="0.25">
      <c r="A174" s="30"/>
      <c r="B174" s="27"/>
      <c r="C174" s="23"/>
      <c r="D174" s="16"/>
      <c r="E174" s="9" t="s">
        <v>15</v>
      </c>
      <c r="F174" s="12"/>
      <c r="G174" s="12"/>
      <c r="H174" s="12">
        <f>18</f>
        <v>18</v>
      </c>
      <c r="I174" s="12">
        <v>4</v>
      </c>
    </row>
    <row r="175" spans="1:9" s="2" customFormat="1" x14ac:dyDescent="0.25">
      <c r="A175" s="29"/>
      <c r="B175" s="26"/>
      <c r="C175" s="23"/>
      <c r="D175" s="9">
        <v>5</v>
      </c>
      <c r="E175" s="9" t="s">
        <v>14</v>
      </c>
      <c r="F175" s="12"/>
      <c r="G175" s="12"/>
      <c r="H175" s="12"/>
      <c r="I175" s="12">
        <v>2</v>
      </c>
    </row>
    <row r="176" spans="1:9" s="2" customFormat="1" x14ac:dyDescent="0.25">
      <c r="A176" s="29"/>
      <c r="B176" s="26"/>
      <c r="C176" s="23"/>
      <c r="D176" s="9">
        <v>5</v>
      </c>
      <c r="E176" s="9" t="s">
        <v>15</v>
      </c>
      <c r="F176" s="12"/>
      <c r="G176" s="12"/>
      <c r="H176" s="12">
        <f>11</f>
        <v>11</v>
      </c>
      <c r="I176" s="12">
        <v>1</v>
      </c>
    </row>
    <row r="177" spans="1:10" x14ac:dyDescent="0.25">
      <c r="A177" s="30"/>
      <c r="B177" s="27"/>
      <c r="C177" s="23"/>
      <c r="D177" s="9">
        <v>6</v>
      </c>
      <c r="E177" s="9" t="s">
        <v>15</v>
      </c>
      <c r="F177" s="12"/>
      <c r="G177" s="12"/>
      <c r="H177" s="12">
        <f>2</f>
        <v>2</v>
      </c>
      <c r="I177" s="12"/>
    </row>
    <row r="178" spans="1:10" s="2" customFormat="1" x14ac:dyDescent="0.25">
      <c r="A178" s="29" t="s">
        <v>56</v>
      </c>
      <c r="B178" s="26" t="s">
        <v>57</v>
      </c>
      <c r="C178" s="23" t="s">
        <v>20</v>
      </c>
      <c r="D178" s="15" t="s">
        <v>80</v>
      </c>
      <c r="E178" s="10" t="s">
        <v>14</v>
      </c>
      <c r="F178" s="11">
        <f t="shared" ref="F178:H178" si="35">F180+F182+F184+F186+F188</f>
        <v>5</v>
      </c>
      <c r="G178" s="11">
        <f t="shared" si="35"/>
        <v>1</v>
      </c>
      <c r="H178" s="11">
        <f t="shared" si="35"/>
        <v>6</v>
      </c>
      <c r="I178" s="11">
        <f>I180+I182+I184+I186+I188</f>
        <v>37</v>
      </c>
    </row>
    <row r="179" spans="1:10" x14ac:dyDescent="0.25">
      <c r="A179" s="29"/>
      <c r="B179" s="26"/>
      <c r="C179" s="23"/>
      <c r="D179" s="15"/>
      <c r="E179" s="10" t="s">
        <v>15</v>
      </c>
      <c r="F179" s="11">
        <f t="shared" ref="F179:H179" si="36">F181+F183+F185+F187+F189+F190</f>
        <v>0</v>
      </c>
      <c r="G179" s="11">
        <f t="shared" si="36"/>
        <v>0</v>
      </c>
      <c r="H179" s="11">
        <f t="shared" si="36"/>
        <v>34</v>
      </c>
      <c r="I179" s="11">
        <f>I181+I183+I185+I187+I189+I190</f>
        <v>22</v>
      </c>
    </row>
    <row r="180" spans="1:10" s="2" customFormat="1" x14ac:dyDescent="0.25">
      <c r="A180" s="29"/>
      <c r="B180" s="26"/>
      <c r="C180" s="23"/>
      <c r="D180" s="16">
        <v>1</v>
      </c>
      <c r="E180" s="9" t="s">
        <v>14</v>
      </c>
      <c r="F180" s="12">
        <v>1</v>
      </c>
      <c r="G180" s="12"/>
      <c r="H180" s="12"/>
      <c r="I180" s="12">
        <v>9</v>
      </c>
    </row>
    <row r="181" spans="1:10" x14ac:dyDescent="0.25">
      <c r="A181" s="29"/>
      <c r="B181" s="26"/>
      <c r="C181" s="23"/>
      <c r="D181" s="16"/>
      <c r="E181" s="9" t="s">
        <v>15</v>
      </c>
      <c r="F181" s="12"/>
      <c r="G181" s="12"/>
      <c r="H181" s="12"/>
      <c r="I181" s="12">
        <v>7</v>
      </c>
    </row>
    <row r="182" spans="1:10" s="2" customFormat="1" x14ac:dyDescent="0.25">
      <c r="A182" s="29"/>
      <c r="B182" s="26"/>
      <c r="C182" s="23"/>
      <c r="D182" s="16">
        <v>2</v>
      </c>
      <c r="E182" s="9" t="s">
        <v>14</v>
      </c>
      <c r="F182" s="12"/>
      <c r="G182" s="12">
        <v>1</v>
      </c>
      <c r="H182" s="12">
        <v>2</v>
      </c>
      <c r="I182" s="12">
        <v>6</v>
      </c>
    </row>
    <row r="183" spans="1:10" x14ac:dyDescent="0.25">
      <c r="A183" s="29"/>
      <c r="B183" s="26"/>
      <c r="C183" s="23"/>
      <c r="D183" s="16"/>
      <c r="E183" s="9" t="s">
        <v>15</v>
      </c>
      <c r="F183" s="12"/>
      <c r="G183" s="12"/>
      <c r="H183" s="12">
        <f>7</f>
        <v>7</v>
      </c>
      <c r="I183" s="12">
        <v>2</v>
      </c>
    </row>
    <row r="184" spans="1:10" s="2" customFormat="1" x14ac:dyDescent="0.25">
      <c r="A184" s="29"/>
      <c r="B184" s="26"/>
      <c r="C184" s="23"/>
      <c r="D184" s="16">
        <v>3</v>
      </c>
      <c r="E184" s="9" t="s">
        <v>14</v>
      </c>
      <c r="F184" s="12">
        <v>3</v>
      </c>
      <c r="G184" s="12"/>
      <c r="H184" s="12">
        <v>2</v>
      </c>
      <c r="I184" s="12">
        <v>9</v>
      </c>
    </row>
    <row r="185" spans="1:10" x14ac:dyDescent="0.25">
      <c r="A185" s="29"/>
      <c r="B185" s="26"/>
      <c r="C185" s="23"/>
      <c r="D185" s="16"/>
      <c r="E185" s="9" t="s">
        <v>15</v>
      </c>
      <c r="F185" s="12"/>
      <c r="G185" s="12"/>
      <c r="H185" s="12">
        <f>7</f>
        <v>7</v>
      </c>
      <c r="I185" s="12">
        <v>0</v>
      </c>
    </row>
    <row r="186" spans="1:10" s="2" customFormat="1" x14ac:dyDescent="0.25">
      <c r="A186" s="29"/>
      <c r="B186" s="26"/>
      <c r="C186" s="23"/>
      <c r="D186" s="16">
        <v>4</v>
      </c>
      <c r="E186" s="9" t="s">
        <v>14</v>
      </c>
      <c r="F186" s="12"/>
      <c r="G186" s="12"/>
      <c r="H186" s="12"/>
      <c r="I186" s="12">
        <v>12</v>
      </c>
    </row>
    <row r="187" spans="1:10" x14ac:dyDescent="0.25">
      <c r="A187" s="29"/>
      <c r="B187" s="26"/>
      <c r="C187" s="23"/>
      <c r="D187" s="16"/>
      <c r="E187" s="9" t="s">
        <v>15</v>
      </c>
      <c r="F187" s="12"/>
      <c r="G187" s="12"/>
      <c r="H187" s="12">
        <f>3</f>
        <v>3</v>
      </c>
      <c r="I187" s="12">
        <v>3</v>
      </c>
    </row>
    <row r="188" spans="1:10" s="2" customFormat="1" x14ac:dyDescent="0.25">
      <c r="A188" s="29"/>
      <c r="B188" s="26"/>
      <c r="C188" s="23"/>
      <c r="D188" s="9">
        <v>5</v>
      </c>
      <c r="E188" s="9" t="s">
        <v>14</v>
      </c>
      <c r="F188" s="12">
        <v>1</v>
      </c>
      <c r="G188" s="12"/>
      <c r="H188" s="12">
        <v>2</v>
      </c>
      <c r="I188" s="12">
        <v>1</v>
      </c>
    </row>
    <row r="189" spans="1:10" s="2" customFormat="1" x14ac:dyDescent="0.25">
      <c r="A189" s="29"/>
      <c r="B189" s="26"/>
      <c r="C189" s="23"/>
      <c r="D189" s="9">
        <v>5</v>
      </c>
      <c r="E189" s="9" t="s">
        <v>15</v>
      </c>
      <c r="F189" s="12"/>
      <c r="G189" s="12"/>
      <c r="H189" s="12">
        <f>11</f>
        <v>11</v>
      </c>
      <c r="I189" s="12">
        <v>7</v>
      </c>
    </row>
    <row r="190" spans="1:10" s="2" customFormat="1" x14ac:dyDescent="0.25">
      <c r="A190" s="29"/>
      <c r="B190" s="26"/>
      <c r="C190" s="23"/>
      <c r="D190" s="9">
        <v>6</v>
      </c>
      <c r="E190" s="9" t="s">
        <v>15</v>
      </c>
      <c r="F190" s="12"/>
      <c r="G190" s="12"/>
      <c r="H190" s="12">
        <f>6</f>
        <v>6</v>
      </c>
      <c r="I190" s="12">
        <v>3</v>
      </c>
      <c r="J190" s="1"/>
    </row>
    <row r="191" spans="1:10" s="2" customFormat="1" x14ac:dyDescent="0.25">
      <c r="A191" s="36" t="s">
        <v>94</v>
      </c>
      <c r="B191" s="38" t="s">
        <v>26</v>
      </c>
      <c r="C191" s="38" t="s">
        <v>20</v>
      </c>
      <c r="D191" s="10" t="s">
        <v>80</v>
      </c>
      <c r="E191" s="10" t="s">
        <v>15</v>
      </c>
      <c r="F191" s="11">
        <f t="shared" ref="F191:H191" si="37">F192</f>
        <v>0</v>
      </c>
      <c r="G191" s="11">
        <f t="shared" si="37"/>
        <v>0</v>
      </c>
      <c r="H191" s="11">
        <f t="shared" si="37"/>
        <v>0</v>
      </c>
      <c r="I191" s="11">
        <f>I192</f>
        <v>7</v>
      </c>
      <c r="J191" s="1"/>
    </row>
    <row r="192" spans="1:10" x14ac:dyDescent="0.25">
      <c r="A192" s="37"/>
      <c r="B192" s="39"/>
      <c r="C192" s="39"/>
      <c r="D192" s="9">
        <v>6</v>
      </c>
      <c r="E192" s="9" t="s">
        <v>15</v>
      </c>
      <c r="F192" s="12"/>
      <c r="G192" s="12"/>
      <c r="H192" s="12"/>
      <c r="I192" s="12">
        <v>7</v>
      </c>
    </row>
    <row r="193" spans="1:9" s="2" customFormat="1" x14ac:dyDescent="0.25">
      <c r="A193" s="24" t="s">
        <v>58</v>
      </c>
      <c r="B193" s="26" t="s">
        <v>59</v>
      </c>
      <c r="C193" s="23" t="s">
        <v>13</v>
      </c>
      <c r="D193" s="15" t="s">
        <v>80</v>
      </c>
      <c r="E193" s="10" t="s">
        <v>14</v>
      </c>
      <c r="F193" s="11">
        <f t="shared" ref="F193:H193" si="38">F195+F197+F199+F201</f>
        <v>1</v>
      </c>
      <c r="G193" s="11">
        <f t="shared" si="38"/>
        <v>0</v>
      </c>
      <c r="H193" s="11">
        <f t="shared" si="38"/>
        <v>0</v>
      </c>
      <c r="I193" s="11">
        <f>I195+I197+I199+I201</f>
        <v>0</v>
      </c>
    </row>
    <row r="194" spans="1:9" x14ac:dyDescent="0.25">
      <c r="A194" s="25"/>
      <c r="B194" s="27"/>
      <c r="C194" s="23"/>
      <c r="D194" s="15"/>
      <c r="E194" s="10" t="s">
        <v>15</v>
      </c>
      <c r="F194" s="11">
        <f t="shared" ref="F194:H194" si="39">F196+F198+F200+F202+F203</f>
        <v>0</v>
      </c>
      <c r="G194" s="11">
        <f t="shared" si="39"/>
        <v>0</v>
      </c>
      <c r="H194" s="11">
        <f t="shared" si="39"/>
        <v>1</v>
      </c>
      <c r="I194" s="11">
        <f>I196+I198+I200+I202+I203</f>
        <v>2</v>
      </c>
    </row>
    <row r="195" spans="1:9" s="2" customFormat="1" x14ac:dyDescent="0.25">
      <c r="A195" s="24"/>
      <c r="B195" s="26"/>
      <c r="C195" s="23"/>
      <c r="D195" s="16">
        <v>1</v>
      </c>
      <c r="E195" s="9" t="s">
        <v>14</v>
      </c>
      <c r="F195" s="12"/>
      <c r="G195" s="12"/>
      <c r="H195" s="12"/>
      <c r="I195" s="12"/>
    </row>
    <row r="196" spans="1:9" x14ac:dyDescent="0.25">
      <c r="A196" s="25"/>
      <c r="B196" s="27"/>
      <c r="C196" s="23"/>
      <c r="D196" s="16"/>
      <c r="E196" s="9" t="s">
        <v>15</v>
      </c>
      <c r="F196" s="12"/>
      <c r="G196" s="12"/>
      <c r="H196" s="12"/>
      <c r="I196" s="12">
        <v>0</v>
      </c>
    </row>
    <row r="197" spans="1:9" s="2" customFormat="1" x14ac:dyDescent="0.25">
      <c r="A197" s="24"/>
      <c r="B197" s="26"/>
      <c r="C197" s="23"/>
      <c r="D197" s="16">
        <v>2</v>
      </c>
      <c r="E197" s="9" t="s">
        <v>14</v>
      </c>
      <c r="F197" s="12"/>
      <c r="G197" s="12"/>
      <c r="H197" s="12"/>
      <c r="I197" s="12"/>
    </row>
    <row r="198" spans="1:9" x14ac:dyDescent="0.25">
      <c r="A198" s="25"/>
      <c r="B198" s="27"/>
      <c r="C198" s="23"/>
      <c r="D198" s="16"/>
      <c r="E198" s="9" t="s">
        <v>15</v>
      </c>
      <c r="F198" s="12"/>
      <c r="G198" s="12"/>
      <c r="H198" s="12"/>
      <c r="I198" s="12">
        <v>0</v>
      </c>
    </row>
    <row r="199" spans="1:9" s="2" customFormat="1" x14ac:dyDescent="0.25">
      <c r="A199" s="24"/>
      <c r="B199" s="26"/>
      <c r="C199" s="23"/>
      <c r="D199" s="16">
        <v>3</v>
      </c>
      <c r="E199" s="9" t="s">
        <v>14</v>
      </c>
      <c r="F199" s="12">
        <v>1</v>
      </c>
      <c r="G199" s="12"/>
      <c r="H199" s="12"/>
      <c r="I199" s="12"/>
    </row>
    <row r="200" spans="1:9" x14ac:dyDescent="0.25">
      <c r="A200" s="25"/>
      <c r="B200" s="27"/>
      <c r="C200" s="23"/>
      <c r="D200" s="16"/>
      <c r="E200" s="9" t="s">
        <v>15</v>
      </c>
      <c r="F200" s="12"/>
      <c r="G200" s="12"/>
      <c r="H200" s="12"/>
      <c r="I200" s="12">
        <v>1</v>
      </c>
    </row>
    <row r="201" spans="1:9" s="2" customFormat="1" x14ac:dyDescent="0.25">
      <c r="A201" s="24"/>
      <c r="B201" s="26"/>
      <c r="C201" s="23"/>
      <c r="D201" s="16">
        <v>4</v>
      </c>
      <c r="E201" s="9" t="s">
        <v>14</v>
      </c>
      <c r="F201" s="12"/>
      <c r="G201" s="12"/>
      <c r="H201" s="12"/>
      <c r="I201" s="12"/>
    </row>
    <row r="202" spans="1:9" x14ac:dyDescent="0.25">
      <c r="A202" s="25"/>
      <c r="B202" s="27"/>
      <c r="C202" s="23"/>
      <c r="D202" s="16"/>
      <c r="E202" s="9" t="s">
        <v>15</v>
      </c>
      <c r="F202" s="12"/>
      <c r="G202" s="12"/>
      <c r="H202" s="12">
        <f>1</f>
        <v>1</v>
      </c>
      <c r="I202" s="12">
        <v>1</v>
      </c>
    </row>
    <row r="203" spans="1:9" x14ac:dyDescent="0.25">
      <c r="A203" s="25"/>
      <c r="B203" s="27"/>
      <c r="C203" s="23"/>
      <c r="D203" s="9">
        <v>5</v>
      </c>
      <c r="E203" s="9" t="s">
        <v>15</v>
      </c>
      <c r="F203" s="12"/>
      <c r="G203" s="12"/>
      <c r="H203" s="12"/>
      <c r="I203" s="12"/>
    </row>
    <row r="204" spans="1:9" x14ac:dyDescent="0.25">
      <c r="A204" s="59" t="s">
        <v>99</v>
      </c>
      <c r="B204" s="56" t="s">
        <v>100</v>
      </c>
      <c r="C204" s="38" t="s">
        <v>20</v>
      </c>
      <c r="D204" s="10" t="s">
        <v>80</v>
      </c>
      <c r="E204" s="10" t="s">
        <v>15</v>
      </c>
      <c r="F204" s="11">
        <f t="shared" ref="F204:H204" si="40">F205</f>
        <v>0</v>
      </c>
      <c r="G204" s="11">
        <f t="shared" si="40"/>
        <v>0</v>
      </c>
      <c r="H204" s="11">
        <f t="shared" si="40"/>
        <v>0</v>
      </c>
      <c r="I204" s="11">
        <f>I205</f>
        <v>17</v>
      </c>
    </row>
    <row r="205" spans="1:9" x14ac:dyDescent="0.25">
      <c r="A205" s="60"/>
      <c r="B205" s="57"/>
      <c r="C205" s="39"/>
      <c r="D205" s="9">
        <v>6</v>
      </c>
      <c r="E205" s="9" t="s">
        <v>15</v>
      </c>
      <c r="F205" s="12"/>
      <c r="G205" s="12"/>
      <c r="H205" s="12"/>
      <c r="I205" s="12">
        <v>17</v>
      </c>
    </row>
    <row r="206" spans="1:9" s="2" customFormat="1" x14ac:dyDescent="0.25">
      <c r="A206" s="24" t="s">
        <v>60</v>
      </c>
      <c r="B206" s="26" t="s">
        <v>61</v>
      </c>
      <c r="C206" s="23" t="s">
        <v>13</v>
      </c>
      <c r="D206" s="15" t="s">
        <v>80</v>
      </c>
      <c r="E206" s="10" t="s">
        <v>14</v>
      </c>
      <c r="F206" s="11">
        <f t="shared" ref="F206:H206" si="41">F209+F212+F215+F218</f>
        <v>4</v>
      </c>
      <c r="G206" s="11">
        <f t="shared" si="41"/>
        <v>4</v>
      </c>
      <c r="H206" s="11">
        <f t="shared" si="41"/>
        <v>4</v>
      </c>
      <c r="I206" s="11">
        <f>I209+I212+I215+I218</f>
        <v>39</v>
      </c>
    </row>
    <row r="207" spans="1:9" x14ac:dyDescent="0.25">
      <c r="A207" s="25"/>
      <c r="B207" s="27"/>
      <c r="C207" s="23"/>
      <c r="D207" s="15"/>
      <c r="E207" s="10" t="s">
        <v>15</v>
      </c>
      <c r="F207" s="11">
        <f t="shared" ref="F207:H207" si="42">F210+F213+F216+F219+F221</f>
        <v>0</v>
      </c>
      <c r="G207" s="11">
        <f t="shared" si="42"/>
        <v>0</v>
      </c>
      <c r="H207" s="11">
        <f t="shared" si="42"/>
        <v>17</v>
      </c>
      <c r="I207" s="11">
        <f>I210+I213+I216+I219+I221</f>
        <v>13</v>
      </c>
    </row>
    <row r="208" spans="1:9" s="2" customFormat="1" ht="31.5" x14ac:dyDescent="0.25">
      <c r="A208" s="24"/>
      <c r="B208" s="26"/>
      <c r="C208" s="23"/>
      <c r="D208" s="15"/>
      <c r="E208" s="10" t="s">
        <v>21</v>
      </c>
      <c r="F208" s="11">
        <f t="shared" ref="F208:H208" si="43">F211+F214+F217+F220</f>
        <v>0</v>
      </c>
      <c r="G208" s="11">
        <f t="shared" si="43"/>
        <v>1</v>
      </c>
      <c r="H208" s="11">
        <f t="shared" si="43"/>
        <v>0</v>
      </c>
      <c r="I208" s="11">
        <f>I211+I214+I217+I220</f>
        <v>3</v>
      </c>
    </row>
    <row r="209" spans="1:9" s="2" customFormat="1" x14ac:dyDescent="0.25">
      <c r="A209" s="24"/>
      <c r="B209" s="26"/>
      <c r="C209" s="23"/>
      <c r="D209" s="16">
        <v>1</v>
      </c>
      <c r="E209" s="9" t="s">
        <v>14</v>
      </c>
      <c r="F209" s="12"/>
      <c r="G209" s="12"/>
      <c r="H209" s="12"/>
      <c r="I209" s="12">
        <v>8</v>
      </c>
    </row>
    <row r="210" spans="1:9" x14ac:dyDescent="0.25">
      <c r="A210" s="25"/>
      <c r="B210" s="27"/>
      <c r="C210" s="23"/>
      <c r="D210" s="16"/>
      <c r="E210" s="9" t="s">
        <v>15</v>
      </c>
      <c r="F210" s="12"/>
      <c r="G210" s="12"/>
      <c r="H210" s="12">
        <f>2</f>
        <v>2</v>
      </c>
      <c r="I210" s="12">
        <v>5</v>
      </c>
    </row>
    <row r="211" spans="1:9" s="2" customFormat="1" ht="31.5" x14ac:dyDescent="0.25">
      <c r="A211" s="24"/>
      <c r="B211" s="26"/>
      <c r="C211" s="23"/>
      <c r="D211" s="16"/>
      <c r="E211" s="9" t="s">
        <v>21</v>
      </c>
      <c r="F211" s="12"/>
      <c r="G211" s="12">
        <v>1</v>
      </c>
      <c r="H211" s="6"/>
      <c r="I211" s="12"/>
    </row>
    <row r="212" spans="1:9" s="2" customFormat="1" x14ac:dyDescent="0.25">
      <c r="A212" s="24"/>
      <c r="B212" s="26"/>
      <c r="C212" s="23"/>
      <c r="D212" s="16">
        <v>2</v>
      </c>
      <c r="E212" s="9" t="s">
        <v>14</v>
      </c>
      <c r="F212" s="12">
        <v>1</v>
      </c>
      <c r="G212" s="12">
        <v>4</v>
      </c>
      <c r="H212" s="12">
        <v>1</v>
      </c>
      <c r="I212" s="12">
        <v>7</v>
      </c>
    </row>
    <row r="213" spans="1:9" x14ac:dyDescent="0.25">
      <c r="A213" s="25"/>
      <c r="B213" s="27"/>
      <c r="C213" s="23"/>
      <c r="D213" s="16"/>
      <c r="E213" s="9" t="s">
        <v>15</v>
      </c>
      <c r="F213" s="12"/>
      <c r="G213" s="12"/>
      <c r="H213" s="12">
        <f>3</f>
        <v>3</v>
      </c>
      <c r="I213" s="12">
        <v>2</v>
      </c>
    </row>
    <row r="214" spans="1:9" s="2" customFormat="1" ht="31.5" x14ac:dyDescent="0.25">
      <c r="A214" s="24"/>
      <c r="B214" s="26"/>
      <c r="C214" s="23"/>
      <c r="D214" s="16"/>
      <c r="E214" s="9" t="s">
        <v>21</v>
      </c>
      <c r="F214" s="12"/>
      <c r="G214" s="12"/>
      <c r="H214" s="6"/>
      <c r="I214" s="12">
        <v>1</v>
      </c>
    </row>
    <row r="215" spans="1:9" s="2" customFormat="1" x14ac:dyDescent="0.25">
      <c r="A215" s="24"/>
      <c r="B215" s="26"/>
      <c r="C215" s="23"/>
      <c r="D215" s="16">
        <v>3</v>
      </c>
      <c r="E215" s="9" t="s">
        <v>14</v>
      </c>
      <c r="F215" s="12">
        <v>3</v>
      </c>
      <c r="G215" s="12"/>
      <c r="H215" s="12">
        <v>1</v>
      </c>
      <c r="I215" s="12">
        <v>12</v>
      </c>
    </row>
    <row r="216" spans="1:9" x14ac:dyDescent="0.25">
      <c r="A216" s="25"/>
      <c r="B216" s="27"/>
      <c r="C216" s="23"/>
      <c r="D216" s="16"/>
      <c r="E216" s="9" t="s">
        <v>15</v>
      </c>
      <c r="F216" s="12"/>
      <c r="G216" s="12"/>
      <c r="H216" s="12">
        <f>2</f>
        <v>2</v>
      </c>
      <c r="I216" s="12">
        <v>0</v>
      </c>
    </row>
    <row r="217" spans="1:9" s="2" customFormat="1" ht="31.5" x14ac:dyDescent="0.25">
      <c r="A217" s="24"/>
      <c r="B217" s="26"/>
      <c r="C217" s="23"/>
      <c r="D217" s="16"/>
      <c r="E217" s="9" t="s">
        <v>21</v>
      </c>
      <c r="F217" s="12"/>
      <c r="G217" s="12"/>
      <c r="H217" s="12"/>
      <c r="I217" s="12"/>
    </row>
    <row r="218" spans="1:9" s="2" customFormat="1" x14ac:dyDescent="0.25">
      <c r="A218" s="24"/>
      <c r="B218" s="26"/>
      <c r="C218" s="23"/>
      <c r="D218" s="16">
        <v>4</v>
      </c>
      <c r="E218" s="9" t="s">
        <v>14</v>
      </c>
      <c r="F218" s="12"/>
      <c r="G218" s="12"/>
      <c r="H218" s="12">
        <v>2</v>
      </c>
      <c r="I218" s="12">
        <v>12</v>
      </c>
    </row>
    <row r="219" spans="1:9" x14ac:dyDescent="0.25">
      <c r="A219" s="25"/>
      <c r="B219" s="27"/>
      <c r="C219" s="23"/>
      <c r="D219" s="16"/>
      <c r="E219" s="9" t="s">
        <v>15</v>
      </c>
      <c r="F219" s="12"/>
      <c r="G219" s="12"/>
      <c r="H219" s="12">
        <f>6</f>
        <v>6</v>
      </c>
      <c r="I219" s="12">
        <v>0</v>
      </c>
    </row>
    <row r="220" spans="1:9" s="2" customFormat="1" ht="31.5" x14ac:dyDescent="0.25">
      <c r="A220" s="24"/>
      <c r="B220" s="26"/>
      <c r="C220" s="23"/>
      <c r="D220" s="16"/>
      <c r="E220" s="9" t="s">
        <v>21</v>
      </c>
      <c r="F220" s="12"/>
      <c r="G220" s="12"/>
      <c r="H220" s="12"/>
      <c r="I220" s="12">
        <v>2</v>
      </c>
    </row>
    <row r="221" spans="1:9" x14ac:dyDescent="0.25">
      <c r="A221" s="25"/>
      <c r="B221" s="27"/>
      <c r="C221" s="23"/>
      <c r="D221" s="9">
        <v>5</v>
      </c>
      <c r="E221" s="9" t="s">
        <v>15</v>
      </c>
      <c r="F221" s="12"/>
      <c r="G221" s="12"/>
      <c r="H221" s="12">
        <f>4</f>
        <v>4</v>
      </c>
      <c r="I221" s="12">
        <v>6</v>
      </c>
    </row>
    <row r="222" spans="1:9" s="2" customFormat="1" x14ac:dyDescent="0.25">
      <c r="A222" s="24" t="s">
        <v>62</v>
      </c>
      <c r="B222" s="26" t="s">
        <v>63</v>
      </c>
      <c r="C222" s="23" t="s">
        <v>13</v>
      </c>
      <c r="D222" s="15" t="s">
        <v>80</v>
      </c>
      <c r="E222" s="10" t="s">
        <v>14</v>
      </c>
      <c r="F222" s="11">
        <f t="shared" ref="F222:H222" si="44">F225+F228+F231+F234</f>
        <v>3</v>
      </c>
      <c r="G222" s="11">
        <f t="shared" si="44"/>
        <v>4</v>
      </c>
      <c r="H222" s="11">
        <f t="shared" si="44"/>
        <v>2</v>
      </c>
      <c r="I222" s="11">
        <f>I225+I228+I231+I234</f>
        <v>55</v>
      </c>
    </row>
    <row r="223" spans="1:9" x14ac:dyDescent="0.25">
      <c r="A223" s="25"/>
      <c r="B223" s="27"/>
      <c r="C223" s="23"/>
      <c r="D223" s="15"/>
      <c r="E223" s="10" t="s">
        <v>15</v>
      </c>
      <c r="F223" s="11">
        <f t="shared" ref="F223:H223" si="45">F226+F229+F232+F235+F237</f>
        <v>0</v>
      </c>
      <c r="G223" s="11">
        <f t="shared" si="45"/>
        <v>0</v>
      </c>
      <c r="H223" s="11">
        <f t="shared" si="45"/>
        <v>21</v>
      </c>
      <c r="I223" s="11">
        <f>I226+I229+I232+I235+I237</f>
        <v>9</v>
      </c>
    </row>
    <row r="224" spans="1:9" s="2" customFormat="1" ht="31.5" x14ac:dyDescent="0.25">
      <c r="A224" s="24"/>
      <c r="B224" s="26"/>
      <c r="C224" s="23"/>
      <c r="D224" s="15"/>
      <c r="E224" s="10" t="s">
        <v>21</v>
      </c>
      <c r="F224" s="11">
        <f t="shared" ref="F224:H224" si="46">F227+F230+F233+F236</f>
        <v>0</v>
      </c>
      <c r="G224" s="11">
        <f t="shared" si="46"/>
        <v>0</v>
      </c>
      <c r="H224" s="11">
        <f t="shared" si="46"/>
        <v>0</v>
      </c>
      <c r="I224" s="11">
        <f>I227+I230+I233+I236</f>
        <v>2</v>
      </c>
    </row>
    <row r="225" spans="1:9" s="2" customFormat="1" x14ac:dyDescent="0.25">
      <c r="A225" s="24"/>
      <c r="B225" s="26"/>
      <c r="C225" s="23"/>
      <c r="D225" s="16">
        <v>1</v>
      </c>
      <c r="E225" s="9" t="s">
        <v>14</v>
      </c>
      <c r="F225" s="12"/>
      <c r="G225" s="12"/>
      <c r="H225" s="12"/>
      <c r="I225" s="12">
        <v>6</v>
      </c>
    </row>
    <row r="226" spans="1:9" x14ac:dyDescent="0.25">
      <c r="A226" s="25"/>
      <c r="B226" s="27"/>
      <c r="C226" s="23"/>
      <c r="D226" s="16"/>
      <c r="E226" s="9" t="s">
        <v>15</v>
      </c>
      <c r="F226" s="12"/>
      <c r="G226" s="12"/>
      <c r="H226" s="12">
        <f>4</f>
        <v>4</v>
      </c>
      <c r="I226" s="12">
        <v>3</v>
      </c>
    </row>
    <row r="227" spans="1:9" s="2" customFormat="1" ht="31.5" x14ac:dyDescent="0.25">
      <c r="A227" s="24"/>
      <c r="B227" s="26"/>
      <c r="C227" s="23"/>
      <c r="D227" s="16"/>
      <c r="E227" s="9" t="s">
        <v>21</v>
      </c>
      <c r="F227" s="12"/>
      <c r="G227" s="12"/>
      <c r="H227" s="12"/>
      <c r="I227" s="12"/>
    </row>
    <row r="228" spans="1:9" s="2" customFormat="1" x14ac:dyDescent="0.25">
      <c r="A228" s="24"/>
      <c r="B228" s="26"/>
      <c r="C228" s="23"/>
      <c r="D228" s="16">
        <v>2</v>
      </c>
      <c r="E228" s="9" t="s">
        <v>14</v>
      </c>
      <c r="F228" s="12">
        <v>1</v>
      </c>
      <c r="G228" s="12">
        <v>4</v>
      </c>
      <c r="H228" s="12"/>
      <c r="I228" s="12">
        <v>19</v>
      </c>
    </row>
    <row r="229" spans="1:9" x14ac:dyDescent="0.25">
      <c r="A229" s="25"/>
      <c r="B229" s="27"/>
      <c r="C229" s="23"/>
      <c r="D229" s="16"/>
      <c r="E229" s="9" t="s">
        <v>15</v>
      </c>
      <c r="F229" s="12"/>
      <c r="G229" s="12"/>
      <c r="H229" s="12">
        <f>2</f>
        <v>2</v>
      </c>
      <c r="I229" s="12">
        <v>2</v>
      </c>
    </row>
    <row r="230" spans="1:9" s="2" customFormat="1" ht="31.5" x14ac:dyDescent="0.25">
      <c r="A230" s="24"/>
      <c r="B230" s="26"/>
      <c r="C230" s="23"/>
      <c r="D230" s="16"/>
      <c r="E230" s="9" t="s">
        <v>21</v>
      </c>
      <c r="F230" s="12"/>
      <c r="G230" s="12"/>
      <c r="H230" s="12"/>
      <c r="I230" s="12"/>
    </row>
    <row r="231" spans="1:9" s="2" customFormat="1" x14ac:dyDescent="0.25">
      <c r="A231" s="24"/>
      <c r="B231" s="26"/>
      <c r="C231" s="23"/>
      <c r="D231" s="16">
        <v>3</v>
      </c>
      <c r="E231" s="9" t="s">
        <v>14</v>
      </c>
      <c r="F231" s="12">
        <v>2</v>
      </c>
      <c r="G231" s="12"/>
      <c r="H231" s="12">
        <v>1</v>
      </c>
      <c r="I231" s="12">
        <v>9</v>
      </c>
    </row>
    <row r="232" spans="1:9" x14ac:dyDescent="0.25">
      <c r="A232" s="25"/>
      <c r="B232" s="27"/>
      <c r="C232" s="23"/>
      <c r="D232" s="16"/>
      <c r="E232" s="9" t="s">
        <v>15</v>
      </c>
      <c r="F232" s="12"/>
      <c r="G232" s="12"/>
      <c r="H232" s="12">
        <f>6</f>
        <v>6</v>
      </c>
      <c r="I232" s="12">
        <v>1</v>
      </c>
    </row>
    <row r="233" spans="1:9" s="2" customFormat="1" ht="31.5" x14ac:dyDescent="0.25">
      <c r="A233" s="24"/>
      <c r="B233" s="26"/>
      <c r="C233" s="23"/>
      <c r="D233" s="16"/>
      <c r="E233" s="9" t="s">
        <v>21</v>
      </c>
      <c r="F233" s="12"/>
      <c r="G233" s="12"/>
      <c r="H233" s="12"/>
      <c r="I233" s="12">
        <v>2</v>
      </c>
    </row>
    <row r="234" spans="1:9" s="2" customFormat="1" x14ac:dyDescent="0.25">
      <c r="A234" s="24"/>
      <c r="B234" s="26"/>
      <c r="C234" s="23"/>
      <c r="D234" s="16">
        <v>4</v>
      </c>
      <c r="E234" s="9" t="s">
        <v>14</v>
      </c>
      <c r="F234" s="12"/>
      <c r="G234" s="12"/>
      <c r="H234" s="12">
        <v>1</v>
      </c>
      <c r="I234" s="12">
        <v>21</v>
      </c>
    </row>
    <row r="235" spans="1:9" x14ac:dyDescent="0.25">
      <c r="A235" s="25"/>
      <c r="B235" s="27"/>
      <c r="C235" s="23"/>
      <c r="D235" s="16"/>
      <c r="E235" s="9" t="s">
        <v>15</v>
      </c>
      <c r="F235" s="12"/>
      <c r="G235" s="12"/>
      <c r="H235" s="12">
        <f>7</f>
        <v>7</v>
      </c>
      <c r="I235" s="12">
        <v>2</v>
      </c>
    </row>
    <row r="236" spans="1:9" s="2" customFormat="1" ht="31.5" x14ac:dyDescent="0.25">
      <c r="A236" s="24"/>
      <c r="B236" s="26"/>
      <c r="C236" s="23"/>
      <c r="D236" s="16"/>
      <c r="E236" s="9" t="s">
        <v>21</v>
      </c>
      <c r="F236" s="12"/>
      <c r="G236" s="12"/>
      <c r="H236" s="12"/>
      <c r="I236" s="12"/>
    </row>
    <row r="237" spans="1:9" x14ac:dyDescent="0.25">
      <c r="A237" s="25"/>
      <c r="B237" s="27"/>
      <c r="C237" s="23"/>
      <c r="D237" s="9">
        <v>5</v>
      </c>
      <c r="E237" s="9" t="s">
        <v>15</v>
      </c>
      <c r="F237" s="12"/>
      <c r="G237" s="12"/>
      <c r="H237" s="12">
        <f>2</f>
        <v>2</v>
      </c>
      <c r="I237" s="12">
        <v>1</v>
      </c>
    </row>
    <row r="238" spans="1:9" s="2" customFormat="1" x14ac:dyDescent="0.25">
      <c r="A238" s="24" t="s">
        <v>64</v>
      </c>
      <c r="B238" s="26" t="s">
        <v>22</v>
      </c>
      <c r="C238" s="23" t="s">
        <v>13</v>
      </c>
      <c r="D238" s="15" t="s">
        <v>80</v>
      </c>
      <c r="E238" s="10" t="s">
        <v>14</v>
      </c>
      <c r="F238" s="11">
        <f t="shared" ref="F238:H238" si="47">F240+F242+F244+F246</f>
        <v>1</v>
      </c>
      <c r="G238" s="11">
        <f t="shared" si="47"/>
        <v>0</v>
      </c>
      <c r="H238" s="11">
        <f t="shared" si="47"/>
        <v>1</v>
      </c>
      <c r="I238" s="11">
        <f>I240+I242+I244+I246</f>
        <v>14</v>
      </c>
    </row>
    <row r="239" spans="1:9" x14ac:dyDescent="0.25">
      <c r="A239" s="25"/>
      <c r="B239" s="27"/>
      <c r="C239" s="23"/>
      <c r="D239" s="15"/>
      <c r="E239" s="10" t="s">
        <v>15</v>
      </c>
      <c r="F239" s="11">
        <f t="shared" ref="F239:H239" si="48">F241+F243+F245+F247+F248</f>
        <v>0</v>
      </c>
      <c r="G239" s="11">
        <f t="shared" si="48"/>
        <v>0</v>
      </c>
      <c r="H239" s="11">
        <f t="shared" si="48"/>
        <v>27</v>
      </c>
      <c r="I239" s="11">
        <f>I241+I243+I245+I247+I248</f>
        <v>9</v>
      </c>
    </row>
    <row r="240" spans="1:9" s="2" customFormat="1" x14ac:dyDescent="0.25">
      <c r="A240" s="24"/>
      <c r="B240" s="26"/>
      <c r="C240" s="23"/>
      <c r="D240" s="16">
        <v>1</v>
      </c>
      <c r="E240" s="9" t="s">
        <v>14</v>
      </c>
      <c r="F240" s="12"/>
      <c r="G240" s="12"/>
      <c r="H240" s="12"/>
      <c r="I240" s="12">
        <v>5</v>
      </c>
    </row>
    <row r="241" spans="1:9" x14ac:dyDescent="0.25">
      <c r="A241" s="25"/>
      <c r="B241" s="27"/>
      <c r="C241" s="23"/>
      <c r="D241" s="16"/>
      <c r="E241" s="9" t="s">
        <v>15</v>
      </c>
      <c r="F241" s="12"/>
      <c r="G241" s="12"/>
      <c r="H241" s="12">
        <f>6</f>
        <v>6</v>
      </c>
      <c r="I241" s="12">
        <v>3</v>
      </c>
    </row>
    <row r="242" spans="1:9" s="2" customFormat="1" x14ac:dyDescent="0.25">
      <c r="A242" s="24"/>
      <c r="B242" s="26"/>
      <c r="C242" s="23"/>
      <c r="D242" s="16">
        <v>2</v>
      </c>
      <c r="E242" s="9" t="s">
        <v>14</v>
      </c>
      <c r="F242" s="12"/>
      <c r="G242" s="12"/>
      <c r="H242" s="12">
        <v>1</v>
      </c>
      <c r="I242" s="12">
        <v>7</v>
      </c>
    </row>
    <row r="243" spans="1:9" x14ac:dyDescent="0.25">
      <c r="A243" s="25"/>
      <c r="B243" s="27"/>
      <c r="C243" s="23"/>
      <c r="D243" s="16"/>
      <c r="E243" s="9" t="s">
        <v>15</v>
      </c>
      <c r="F243" s="12"/>
      <c r="G243" s="12"/>
      <c r="H243" s="12">
        <f>1+1</f>
        <v>2</v>
      </c>
      <c r="I243" s="12">
        <v>1</v>
      </c>
    </row>
    <row r="244" spans="1:9" s="2" customFormat="1" x14ac:dyDescent="0.25">
      <c r="A244" s="24"/>
      <c r="B244" s="26"/>
      <c r="C244" s="23"/>
      <c r="D244" s="16">
        <v>3</v>
      </c>
      <c r="E244" s="9" t="s">
        <v>14</v>
      </c>
      <c r="F244" s="12">
        <v>1</v>
      </c>
      <c r="G244" s="12"/>
      <c r="H244" s="12"/>
      <c r="I244" s="12">
        <v>1</v>
      </c>
    </row>
    <row r="245" spans="1:9" x14ac:dyDescent="0.25">
      <c r="A245" s="25"/>
      <c r="B245" s="27"/>
      <c r="C245" s="23"/>
      <c r="D245" s="16"/>
      <c r="E245" s="9" t="s">
        <v>15</v>
      </c>
      <c r="F245" s="12"/>
      <c r="G245" s="12"/>
      <c r="H245" s="12">
        <f>4</f>
        <v>4</v>
      </c>
      <c r="I245" s="12">
        <v>1</v>
      </c>
    </row>
    <row r="246" spans="1:9" s="2" customFormat="1" x14ac:dyDescent="0.25">
      <c r="A246" s="24"/>
      <c r="B246" s="26"/>
      <c r="C246" s="23"/>
      <c r="D246" s="16">
        <v>4</v>
      </c>
      <c r="E246" s="9" t="s">
        <v>14</v>
      </c>
      <c r="F246" s="12"/>
      <c r="G246" s="12"/>
      <c r="H246" s="12"/>
      <c r="I246" s="12">
        <v>1</v>
      </c>
    </row>
    <row r="247" spans="1:9" x14ac:dyDescent="0.25">
      <c r="A247" s="25"/>
      <c r="B247" s="27"/>
      <c r="C247" s="23"/>
      <c r="D247" s="16"/>
      <c r="E247" s="9" t="s">
        <v>15</v>
      </c>
      <c r="F247" s="12"/>
      <c r="G247" s="12"/>
      <c r="H247" s="12">
        <f>10</f>
        <v>10</v>
      </c>
      <c r="I247" s="12">
        <v>2</v>
      </c>
    </row>
    <row r="248" spans="1:9" x14ac:dyDescent="0.25">
      <c r="A248" s="25"/>
      <c r="B248" s="27"/>
      <c r="C248" s="23"/>
      <c r="D248" s="9">
        <v>5</v>
      </c>
      <c r="E248" s="9" t="s">
        <v>15</v>
      </c>
      <c r="F248" s="12"/>
      <c r="G248" s="12"/>
      <c r="H248" s="12">
        <f>3+2</f>
        <v>5</v>
      </c>
      <c r="I248" s="12">
        <v>2</v>
      </c>
    </row>
    <row r="249" spans="1:9" s="2" customFormat="1" x14ac:dyDescent="0.25">
      <c r="A249" s="24" t="s">
        <v>65</v>
      </c>
      <c r="B249" s="26" t="s">
        <v>66</v>
      </c>
      <c r="C249" s="23" t="s">
        <v>13</v>
      </c>
      <c r="D249" s="15" t="s">
        <v>80</v>
      </c>
      <c r="E249" s="10" t="s">
        <v>14</v>
      </c>
      <c r="F249" s="11">
        <f t="shared" ref="F249:H249" si="49">F251+F253+F255+F257</f>
        <v>1</v>
      </c>
      <c r="G249" s="11">
        <f t="shared" si="49"/>
        <v>1</v>
      </c>
      <c r="H249" s="11">
        <f t="shared" si="49"/>
        <v>0</v>
      </c>
      <c r="I249" s="11">
        <f>I251+I253+I255+I257</f>
        <v>6</v>
      </c>
    </row>
    <row r="250" spans="1:9" s="2" customFormat="1" ht="31.5" x14ac:dyDescent="0.25">
      <c r="A250" s="24"/>
      <c r="B250" s="26"/>
      <c r="C250" s="23"/>
      <c r="D250" s="15"/>
      <c r="E250" s="10" t="s">
        <v>21</v>
      </c>
      <c r="F250" s="11">
        <f t="shared" ref="F250:H250" si="50">F252+F254+F256+F258</f>
        <v>0</v>
      </c>
      <c r="G250" s="11">
        <f t="shared" si="50"/>
        <v>0</v>
      </c>
      <c r="H250" s="11">
        <f t="shared" si="50"/>
        <v>0</v>
      </c>
      <c r="I250" s="11">
        <f>I252+I254+I256+I258</f>
        <v>3</v>
      </c>
    </row>
    <row r="251" spans="1:9" s="2" customFormat="1" x14ac:dyDescent="0.25">
      <c r="A251" s="24"/>
      <c r="B251" s="26"/>
      <c r="C251" s="23"/>
      <c r="D251" s="16">
        <v>1</v>
      </c>
      <c r="E251" s="9" t="s">
        <v>14</v>
      </c>
      <c r="F251" s="12"/>
      <c r="G251" s="12"/>
      <c r="H251" s="12"/>
      <c r="I251" s="12">
        <v>3</v>
      </c>
    </row>
    <row r="252" spans="1:9" s="2" customFormat="1" ht="31.5" x14ac:dyDescent="0.25">
      <c r="A252" s="24"/>
      <c r="B252" s="26"/>
      <c r="C252" s="23"/>
      <c r="D252" s="16"/>
      <c r="E252" s="9" t="s">
        <v>21</v>
      </c>
      <c r="F252" s="12"/>
      <c r="G252" s="12"/>
      <c r="H252" s="12"/>
      <c r="I252" s="12"/>
    </row>
    <row r="253" spans="1:9" s="2" customFormat="1" x14ac:dyDescent="0.25">
      <c r="A253" s="24"/>
      <c r="B253" s="26"/>
      <c r="C253" s="23"/>
      <c r="D253" s="16">
        <v>2</v>
      </c>
      <c r="E253" s="9" t="s">
        <v>14</v>
      </c>
      <c r="F253" s="12"/>
      <c r="G253" s="12">
        <v>1</v>
      </c>
      <c r="H253" s="12"/>
      <c r="I253" s="12">
        <v>1</v>
      </c>
    </row>
    <row r="254" spans="1:9" s="2" customFormat="1" ht="31.5" x14ac:dyDescent="0.25">
      <c r="A254" s="24"/>
      <c r="B254" s="26"/>
      <c r="C254" s="23"/>
      <c r="D254" s="16"/>
      <c r="E254" s="9" t="s">
        <v>21</v>
      </c>
      <c r="F254" s="12"/>
      <c r="G254" s="12"/>
      <c r="H254" s="12"/>
      <c r="I254" s="12"/>
    </row>
    <row r="255" spans="1:9" s="2" customFormat="1" x14ac:dyDescent="0.25">
      <c r="A255" s="24"/>
      <c r="B255" s="26"/>
      <c r="C255" s="23"/>
      <c r="D255" s="16">
        <v>3</v>
      </c>
      <c r="E255" s="9" t="s">
        <v>14</v>
      </c>
      <c r="F255" s="12">
        <v>1</v>
      </c>
      <c r="G255" s="12"/>
      <c r="H255" s="12"/>
      <c r="I255" s="12">
        <v>1</v>
      </c>
    </row>
    <row r="256" spans="1:9" s="2" customFormat="1" ht="31.5" x14ac:dyDescent="0.25">
      <c r="A256" s="24"/>
      <c r="B256" s="26"/>
      <c r="C256" s="23"/>
      <c r="D256" s="16"/>
      <c r="E256" s="9" t="s">
        <v>21</v>
      </c>
      <c r="F256" s="12"/>
      <c r="G256" s="12"/>
      <c r="H256" s="12"/>
      <c r="I256" s="12">
        <v>2</v>
      </c>
    </row>
    <row r="257" spans="1:9" s="2" customFormat="1" x14ac:dyDescent="0.25">
      <c r="A257" s="24"/>
      <c r="B257" s="26"/>
      <c r="C257" s="23"/>
      <c r="D257" s="16">
        <v>4</v>
      </c>
      <c r="E257" s="9" t="s">
        <v>14</v>
      </c>
      <c r="F257" s="12"/>
      <c r="G257" s="12"/>
      <c r="H257" s="12"/>
      <c r="I257" s="12">
        <v>1</v>
      </c>
    </row>
    <row r="258" spans="1:9" s="2" customFormat="1" ht="31.5" x14ac:dyDescent="0.25">
      <c r="A258" s="24"/>
      <c r="B258" s="26"/>
      <c r="C258" s="23"/>
      <c r="D258" s="16"/>
      <c r="E258" s="9" t="s">
        <v>21</v>
      </c>
      <c r="F258" s="12"/>
      <c r="G258" s="12"/>
      <c r="H258" s="12"/>
      <c r="I258" s="12">
        <v>1</v>
      </c>
    </row>
    <row r="259" spans="1:9" s="2" customFormat="1" x14ac:dyDescent="0.25">
      <c r="A259" s="22" t="s">
        <v>67</v>
      </c>
      <c r="B259" s="23" t="s">
        <v>68</v>
      </c>
      <c r="C259" s="23" t="s">
        <v>17</v>
      </c>
      <c r="D259" s="10" t="s">
        <v>80</v>
      </c>
      <c r="E259" s="10" t="s">
        <v>14</v>
      </c>
      <c r="F259" s="11">
        <f t="shared" ref="F259:H259" si="51">F260+F261</f>
        <v>0</v>
      </c>
      <c r="G259" s="11">
        <f t="shared" si="51"/>
        <v>0</v>
      </c>
      <c r="H259" s="11">
        <f t="shared" si="51"/>
        <v>0</v>
      </c>
      <c r="I259" s="11">
        <f>I260+I261</f>
        <v>7</v>
      </c>
    </row>
    <row r="260" spans="1:9" s="2" customFormat="1" x14ac:dyDescent="0.25">
      <c r="A260" s="22"/>
      <c r="B260" s="23"/>
      <c r="C260" s="23"/>
      <c r="D260" s="9">
        <v>1</v>
      </c>
      <c r="E260" s="9" t="s">
        <v>14</v>
      </c>
      <c r="F260" s="12"/>
      <c r="G260" s="12"/>
      <c r="H260" s="12"/>
      <c r="I260" s="12">
        <v>5</v>
      </c>
    </row>
    <row r="261" spans="1:9" s="2" customFormat="1" x14ac:dyDescent="0.25">
      <c r="A261" s="22"/>
      <c r="B261" s="23"/>
      <c r="C261" s="23"/>
      <c r="D261" s="9">
        <v>2</v>
      </c>
      <c r="E261" s="9" t="s">
        <v>14</v>
      </c>
      <c r="F261" s="12"/>
      <c r="G261" s="12"/>
      <c r="H261" s="12"/>
      <c r="I261" s="12">
        <v>2</v>
      </c>
    </row>
    <row r="262" spans="1:9" s="2" customFormat="1" x14ac:dyDescent="0.25">
      <c r="A262" s="22" t="s">
        <v>69</v>
      </c>
      <c r="B262" s="23" t="s">
        <v>63</v>
      </c>
      <c r="C262" s="23" t="s">
        <v>17</v>
      </c>
      <c r="D262" s="10" t="s">
        <v>80</v>
      </c>
      <c r="E262" s="10" t="s">
        <v>14</v>
      </c>
      <c r="F262" s="11">
        <f t="shared" ref="F262:H262" si="52">F263+F264</f>
        <v>0</v>
      </c>
      <c r="G262" s="11">
        <f t="shared" si="52"/>
        <v>0</v>
      </c>
      <c r="H262" s="11">
        <f t="shared" si="52"/>
        <v>0</v>
      </c>
      <c r="I262" s="11">
        <f>I263+I264</f>
        <v>3</v>
      </c>
    </row>
    <row r="263" spans="1:9" s="2" customFormat="1" x14ac:dyDescent="0.25">
      <c r="A263" s="22"/>
      <c r="B263" s="23"/>
      <c r="C263" s="23"/>
      <c r="D263" s="9">
        <v>1</v>
      </c>
      <c r="E263" s="9" t="s">
        <v>14</v>
      </c>
      <c r="F263" s="12"/>
      <c r="G263" s="12"/>
      <c r="H263" s="12"/>
      <c r="I263" s="12">
        <v>2</v>
      </c>
    </row>
    <row r="264" spans="1:9" s="2" customFormat="1" x14ac:dyDescent="0.25">
      <c r="A264" s="22"/>
      <c r="B264" s="23"/>
      <c r="C264" s="23"/>
      <c r="D264" s="9">
        <v>2</v>
      </c>
      <c r="E264" s="9" t="s">
        <v>14</v>
      </c>
      <c r="F264" s="12"/>
      <c r="G264" s="12"/>
      <c r="H264" s="12"/>
      <c r="I264" s="12">
        <v>1</v>
      </c>
    </row>
    <row r="265" spans="1:9" s="2" customFormat="1" x14ac:dyDescent="0.25">
      <c r="A265" s="22" t="s">
        <v>70</v>
      </c>
      <c r="B265" s="23" t="s">
        <v>71</v>
      </c>
      <c r="C265" s="23" t="s">
        <v>17</v>
      </c>
      <c r="D265" s="10" t="s">
        <v>80</v>
      </c>
      <c r="E265" s="10" t="s">
        <v>14</v>
      </c>
      <c r="F265" s="11">
        <f t="shared" ref="F265:H265" si="53">F266+F267</f>
        <v>0</v>
      </c>
      <c r="G265" s="11">
        <f t="shared" si="53"/>
        <v>0</v>
      </c>
      <c r="H265" s="11">
        <f t="shared" si="53"/>
        <v>0</v>
      </c>
      <c r="I265" s="11">
        <f>I266+I267</f>
        <v>2</v>
      </c>
    </row>
    <row r="266" spans="1:9" s="2" customFormat="1" x14ac:dyDescent="0.25">
      <c r="A266" s="22"/>
      <c r="B266" s="23"/>
      <c r="C266" s="23"/>
      <c r="D266" s="9">
        <v>1</v>
      </c>
      <c r="E266" s="9" t="s">
        <v>14</v>
      </c>
      <c r="F266" s="12"/>
      <c r="G266" s="12"/>
      <c r="H266" s="12"/>
      <c r="I266" s="12">
        <v>2</v>
      </c>
    </row>
    <row r="267" spans="1:9" s="2" customFormat="1" x14ac:dyDescent="0.25">
      <c r="A267" s="22"/>
      <c r="B267" s="23"/>
      <c r="C267" s="23"/>
      <c r="D267" s="9">
        <v>2</v>
      </c>
      <c r="E267" s="9" t="s">
        <v>14</v>
      </c>
      <c r="F267" s="12"/>
      <c r="G267" s="12"/>
      <c r="H267" s="12"/>
      <c r="I267" s="12"/>
    </row>
    <row r="268" spans="1:9" s="2" customFormat="1" x14ac:dyDescent="0.25">
      <c r="A268" s="24" t="s">
        <v>72</v>
      </c>
      <c r="B268" s="26" t="s">
        <v>73</v>
      </c>
      <c r="C268" s="23" t="s">
        <v>13</v>
      </c>
      <c r="D268" s="10" t="s">
        <v>80</v>
      </c>
      <c r="E268" s="10" t="s">
        <v>14</v>
      </c>
      <c r="F268" s="11">
        <f t="shared" ref="F268:H268" si="54">F269+F270</f>
        <v>0</v>
      </c>
      <c r="G268" s="11">
        <f t="shared" si="54"/>
        <v>0</v>
      </c>
      <c r="H268" s="11">
        <f t="shared" si="54"/>
        <v>0</v>
      </c>
      <c r="I268" s="11">
        <f>I269+I270</f>
        <v>5</v>
      </c>
    </row>
    <row r="269" spans="1:9" s="2" customFormat="1" x14ac:dyDescent="0.25">
      <c r="A269" s="24"/>
      <c r="B269" s="26"/>
      <c r="C269" s="23"/>
      <c r="D269" s="9">
        <v>1</v>
      </c>
      <c r="E269" s="9" t="s">
        <v>14</v>
      </c>
      <c r="F269" s="12"/>
      <c r="G269" s="12"/>
      <c r="H269" s="12"/>
      <c r="I269" s="12"/>
    </row>
    <row r="270" spans="1:9" s="2" customFormat="1" x14ac:dyDescent="0.25">
      <c r="A270" s="24"/>
      <c r="B270" s="26"/>
      <c r="C270" s="23"/>
      <c r="D270" s="9">
        <v>2</v>
      </c>
      <c r="E270" s="9" t="s">
        <v>14</v>
      </c>
      <c r="F270" s="12"/>
      <c r="G270" s="12"/>
      <c r="H270" s="12"/>
      <c r="I270" s="12">
        <v>5</v>
      </c>
    </row>
    <row r="271" spans="1:9" s="2" customFormat="1" x14ac:dyDescent="0.25">
      <c r="A271" s="24" t="s">
        <v>74</v>
      </c>
      <c r="B271" s="26" t="s">
        <v>75</v>
      </c>
      <c r="C271" s="23" t="s">
        <v>13</v>
      </c>
      <c r="D271" s="10" t="s">
        <v>80</v>
      </c>
      <c r="E271" s="10" t="s">
        <v>14</v>
      </c>
      <c r="F271" s="11">
        <f t="shared" ref="F271:H271" si="55">F272+F273+F274+F275</f>
        <v>0</v>
      </c>
      <c r="G271" s="11">
        <f t="shared" si="55"/>
        <v>1</v>
      </c>
      <c r="H271" s="11">
        <f t="shared" si="55"/>
        <v>0</v>
      </c>
      <c r="I271" s="11">
        <f>I272+I273+I274+I275</f>
        <v>16</v>
      </c>
    </row>
    <row r="272" spans="1:9" s="2" customFormat="1" x14ac:dyDescent="0.25">
      <c r="A272" s="24"/>
      <c r="B272" s="26"/>
      <c r="C272" s="23"/>
      <c r="D272" s="9">
        <v>1</v>
      </c>
      <c r="E272" s="9" t="s">
        <v>14</v>
      </c>
      <c r="F272" s="12"/>
      <c r="G272" s="12"/>
      <c r="H272" s="12"/>
      <c r="I272" s="12">
        <v>3</v>
      </c>
    </row>
    <row r="273" spans="1:9" s="2" customFormat="1" x14ac:dyDescent="0.25">
      <c r="A273" s="24"/>
      <c r="B273" s="26"/>
      <c r="C273" s="23"/>
      <c r="D273" s="9">
        <v>2</v>
      </c>
      <c r="E273" s="9" t="s">
        <v>14</v>
      </c>
      <c r="F273" s="12"/>
      <c r="G273" s="12">
        <v>1</v>
      </c>
      <c r="H273" s="12"/>
      <c r="I273" s="12">
        <v>4</v>
      </c>
    </row>
    <row r="274" spans="1:9" s="2" customFormat="1" x14ac:dyDescent="0.25">
      <c r="A274" s="24"/>
      <c r="B274" s="26"/>
      <c r="C274" s="23"/>
      <c r="D274" s="9">
        <v>3</v>
      </c>
      <c r="E274" s="9" t="s">
        <v>14</v>
      </c>
      <c r="F274" s="12"/>
      <c r="G274" s="12"/>
      <c r="H274" s="12"/>
      <c r="I274" s="12">
        <v>1</v>
      </c>
    </row>
    <row r="275" spans="1:9" s="2" customFormat="1" x14ac:dyDescent="0.25">
      <c r="A275" s="24"/>
      <c r="B275" s="26"/>
      <c r="C275" s="23"/>
      <c r="D275" s="9">
        <v>4</v>
      </c>
      <c r="E275" s="9" t="s">
        <v>14</v>
      </c>
      <c r="F275" s="12"/>
      <c r="G275" s="12"/>
      <c r="H275" s="12"/>
      <c r="I275" s="12">
        <v>8</v>
      </c>
    </row>
    <row r="276" spans="1:9" s="2" customFormat="1" x14ac:dyDescent="0.25">
      <c r="A276" s="24" t="s">
        <v>76</v>
      </c>
      <c r="B276" s="26" t="s">
        <v>77</v>
      </c>
      <c r="C276" s="23" t="s">
        <v>13</v>
      </c>
      <c r="D276" s="10" t="s">
        <v>80</v>
      </c>
      <c r="E276" s="10" t="s">
        <v>14</v>
      </c>
      <c r="F276" s="11">
        <f t="shared" ref="F276:H276" si="56">F277+F278+F279+F280</f>
        <v>0</v>
      </c>
      <c r="G276" s="11">
        <f t="shared" si="56"/>
        <v>1</v>
      </c>
      <c r="H276" s="11">
        <f t="shared" si="56"/>
        <v>0</v>
      </c>
      <c r="I276" s="11">
        <f>I277+I278+I279+I280</f>
        <v>3</v>
      </c>
    </row>
    <row r="277" spans="1:9" s="2" customFormat="1" x14ac:dyDescent="0.25">
      <c r="A277" s="24"/>
      <c r="B277" s="26"/>
      <c r="C277" s="23"/>
      <c r="D277" s="9">
        <v>1</v>
      </c>
      <c r="E277" s="9" t="s">
        <v>14</v>
      </c>
      <c r="F277" s="12"/>
      <c r="G277" s="12"/>
      <c r="H277" s="12"/>
      <c r="I277" s="12">
        <v>2</v>
      </c>
    </row>
    <row r="278" spans="1:9" s="2" customFormat="1" x14ac:dyDescent="0.25">
      <c r="A278" s="24"/>
      <c r="B278" s="26"/>
      <c r="C278" s="23"/>
      <c r="D278" s="9">
        <v>2</v>
      </c>
      <c r="E278" s="9" t="s">
        <v>14</v>
      </c>
      <c r="F278" s="12"/>
      <c r="G278" s="12">
        <v>1</v>
      </c>
      <c r="H278" s="12"/>
      <c r="I278" s="12"/>
    </row>
    <row r="279" spans="1:9" s="2" customFormat="1" x14ac:dyDescent="0.25">
      <c r="A279" s="24"/>
      <c r="B279" s="26"/>
      <c r="C279" s="23"/>
      <c r="D279" s="9">
        <v>3</v>
      </c>
      <c r="E279" s="9" t="s">
        <v>14</v>
      </c>
      <c r="F279" s="12"/>
      <c r="G279" s="12"/>
      <c r="H279" s="12"/>
      <c r="I279" s="12"/>
    </row>
    <row r="280" spans="1:9" s="2" customFormat="1" x14ac:dyDescent="0.25">
      <c r="A280" s="24"/>
      <c r="B280" s="26"/>
      <c r="C280" s="23"/>
      <c r="D280" s="9">
        <v>4</v>
      </c>
      <c r="E280" s="9" t="s">
        <v>14</v>
      </c>
      <c r="F280" s="12"/>
      <c r="G280" s="12"/>
      <c r="H280" s="12"/>
      <c r="I280" s="12">
        <v>1</v>
      </c>
    </row>
    <row r="281" spans="1:9" s="2" customFormat="1" x14ac:dyDescent="0.25">
      <c r="A281" s="22" t="s">
        <v>111</v>
      </c>
      <c r="B281" s="23" t="s">
        <v>113</v>
      </c>
      <c r="C281" s="23" t="s">
        <v>83</v>
      </c>
      <c r="D281" s="10" t="s">
        <v>80</v>
      </c>
      <c r="E281" s="10" t="s">
        <v>14</v>
      </c>
      <c r="F281" s="5">
        <f t="shared" ref="F281:H281" si="57">F282+F283</f>
        <v>0</v>
      </c>
      <c r="G281" s="5">
        <f t="shared" si="57"/>
        <v>0</v>
      </c>
      <c r="H281" s="5">
        <f t="shared" si="57"/>
        <v>0</v>
      </c>
      <c r="I281" s="5">
        <f>I282+I283</f>
        <v>0</v>
      </c>
    </row>
    <row r="282" spans="1:9" s="2" customFormat="1" x14ac:dyDescent="0.25">
      <c r="A282" s="22"/>
      <c r="B282" s="23"/>
      <c r="C282" s="23"/>
      <c r="D282" s="9">
        <v>1</v>
      </c>
      <c r="E282" s="9" t="s">
        <v>14</v>
      </c>
      <c r="F282" s="8"/>
      <c r="G282" s="8"/>
      <c r="H282" s="8"/>
      <c r="I282" s="8"/>
    </row>
    <row r="283" spans="1:9" s="2" customFormat="1" x14ac:dyDescent="0.25">
      <c r="A283" s="22"/>
      <c r="B283" s="23"/>
      <c r="C283" s="23"/>
      <c r="D283" s="9">
        <v>2</v>
      </c>
      <c r="E283" s="9" t="s">
        <v>14</v>
      </c>
      <c r="F283" s="8"/>
      <c r="G283" s="8"/>
      <c r="H283" s="8"/>
      <c r="I283" s="8"/>
    </row>
    <row r="284" spans="1:9" s="2" customFormat="1" x14ac:dyDescent="0.25">
      <c r="A284" s="22" t="s">
        <v>81</v>
      </c>
      <c r="B284" s="23" t="s">
        <v>82</v>
      </c>
      <c r="C284" s="23" t="s">
        <v>83</v>
      </c>
      <c r="D284" s="10" t="s">
        <v>80</v>
      </c>
      <c r="E284" s="10" t="s">
        <v>14</v>
      </c>
      <c r="F284" s="5">
        <f t="shared" ref="F284:H284" si="58">F285+F286</f>
        <v>0</v>
      </c>
      <c r="G284" s="5">
        <f t="shared" si="58"/>
        <v>0</v>
      </c>
      <c r="H284" s="5">
        <f t="shared" si="58"/>
        <v>0</v>
      </c>
      <c r="I284" s="5">
        <v>2</v>
      </c>
    </row>
    <row r="285" spans="1:9" s="2" customFormat="1" x14ac:dyDescent="0.25">
      <c r="A285" s="22"/>
      <c r="B285" s="23"/>
      <c r="C285" s="23"/>
      <c r="D285" s="9">
        <v>1</v>
      </c>
      <c r="E285" s="9" t="s">
        <v>14</v>
      </c>
      <c r="F285" s="8"/>
      <c r="G285" s="8"/>
      <c r="H285" s="8"/>
      <c r="I285" s="8"/>
    </row>
    <row r="286" spans="1:9" s="2" customFormat="1" x14ac:dyDescent="0.25">
      <c r="A286" s="22"/>
      <c r="B286" s="23"/>
      <c r="C286" s="23"/>
      <c r="D286" s="9">
        <v>2</v>
      </c>
      <c r="E286" s="9" t="s">
        <v>14</v>
      </c>
      <c r="F286" s="8"/>
      <c r="G286" s="8"/>
      <c r="H286" s="8"/>
      <c r="I286" s="8"/>
    </row>
    <row r="287" spans="1:9" s="2" customFormat="1" x14ac:dyDescent="0.25">
      <c r="A287" s="29" t="s">
        <v>16</v>
      </c>
      <c r="B287" s="23" t="s">
        <v>12</v>
      </c>
      <c r="C287" s="23" t="s">
        <v>17</v>
      </c>
      <c r="D287" s="10" t="s">
        <v>80</v>
      </c>
      <c r="E287" s="10" t="s">
        <v>14</v>
      </c>
      <c r="F287" s="11">
        <f t="shared" ref="F287:H287" si="59">F288+F289</f>
        <v>0</v>
      </c>
      <c r="G287" s="11">
        <f t="shared" si="59"/>
        <v>0</v>
      </c>
      <c r="H287" s="11">
        <f t="shared" si="59"/>
        <v>0</v>
      </c>
      <c r="I287" s="11">
        <f>I288+I289</f>
        <v>0</v>
      </c>
    </row>
    <row r="288" spans="1:9" s="2" customFormat="1" x14ac:dyDescent="0.25">
      <c r="A288" s="29"/>
      <c r="B288" s="23"/>
      <c r="C288" s="23"/>
      <c r="D288" s="9">
        <v>1</v>
      </c>
      <c r="E288" s="9" t="s">
        <v>14</v>
      </c>
      <c r="F288" s="12"/>
      <c r="G288" s="12"/>
      <c r="H288" s="12"/>
      <c r="I288" s="12"/>
    </row>
    <row r="289" spans="1:9" s="2" customFormat="1" x14ac:dyDescent="0.25">
      <c r="A289" s="29"/>
      <c r="B289" s="23"/>
      <c r="C289" s="23"/>
      <c r="D289" s="9">
        <v>2</v>
      </c>
      <c r="E289" s="9" t="s">
        <v>14</v>
      </c>
      <c r="F289" s="12"/>
      <c r="G289" s="12"/>
      <c r="H289" s="12"/>
      <c r="I289" s="12"/>
    </row>
    <row r="290" spans="1:9" s="2" customFormat="1" x14ac:dyDescent="0.25">
      <c r="A290" s="22" t="s">
        <v>84</v>
      </c>
      <c r="B290" s="23" t="s">
        <v>107</v>
      </c>
      <c r="C290" s="23" t="s">
        <v>83</v>
      </c>
      <c r="D290" s="15" t="s">
        <v>80</v>
      </c>
      <c r="E290" s="10" t="s">
        <v>14</v>
      </c>
      <c r="F290" s="11">
        <v>1</v>
      </c>
      <c r="G290" s="11">
        <f t="shared" ref="G290:H290" si="60">G292+G294+G296</f>
        <v>0</v>
      </c>
      <c r="H290" s="11">
        <f t="shared" si="60"/>
        <v>0</v>
      </c>
      <c r="I290" s="11">
        <v>4</v>
      </c>
    </row>
    <row r="291" spans="1:9" x14ac:dyDescent="0.25">
      <c r="A291" s="28"/>
      <c r="B291" s="16"/>
      <c r="C291" s="23"/>
      <c r="D291" s="15"/>
      <c r="E291" s="10" t="s">
        <v>15</v>
      </c>
      <c r="F291" s="11">
        <f t="shared" ref="F291:H291" si="61">F293+F295+F297</f>
        <v>0</v>
      </c>
      <c r="G291" s="11">
        <f t="shared" si="61"/>
        <v>0</v>
      </c>
      <c r="H291" s="11">
        <f t="shared" si="61"/>
        <v>0</v>
      </c>
      <c r="I291" s="11">
        <f>I293+I295+I297</f>
        <v>0</v>
      </c>
    </row>
    <row r="292" spans="1:9" x14ac:dyDescent="0.25">
      <c r="A292" s="28"/>
      <c r="B292" s="16"/>
      <c r="C292" s="23"/>
      <c r="D292" s="56">
        <v>1</v>
      </c>
      <c r="E292" s="9" t="s">
        <v>14</v>
      </c>
      <c r="F292" s="11"/>
      <c r="G292" s="11"/>
      <c r="H292" s="11"/>
      <c r="I292" s="11"/>
    </row>
    <row r="293" spans="1:9" x14ac:dyDescent="0.25">
      <c r="A293" s="28"/>
      <c r="B293" s="16"/>
      <c r="C293" s="23"/>
      <c r="D293" s="57"/>
      <c r="E293" s="9" t="s">
        <v>15</v>
      </c>
      <c r="F293" s="11"/>
      <c r="G293" s="11"/>
      <c r="H293" s="11"/>
      <c r="I293" s="11"/>
    </row>
    <row r="294" spans="1:9" x14ac:dyDescent="0.25">
      <c r="A294" s="28"/>
      <c r="B294" s="16"/>
      <c r="C294" s="23"/>
      <c r="D294" s="56">
        <v>2</v>
      </c>
      <c r="E294" s="9" t="s">
        <v>14</v>
      </c>
      <c r="F294" s="11"/>
      <c r="G294" s="11"/>
      <c r="H294" s="11"/>
      <c r="I294" s="11"/>
    </row>
    <row r="295" spans="1:9" x14ac:dyDescent="0.25">
      <c r="A295" s="28"/>
      <c r="B295" s="16"/>
      <c r="C295" s="23"/>
      <c r="D295" s="57"/>
      <c r="E295" s="9" t="s">
        <v>15</v>
      </c>
      <c r="F295" s="11"/>
      <c r="G295" s="11"/>
      <c r="H295" s="11"/>
      <c r="I295" s="11"/>
    </row>
    <row r="296" spans="1:9" s="2" customFormat="1" x14ac:dyDescent="0.25">
      <c r="A296" s="22"/>
      <c r="B296" s="23"/>
      <c r="C296" s="23"/>
      <c r="D296" s="16">
        <v>3</v>
      </c>
      <c r="E296" s="9" t="s">
        <v>14</v>
      </c>
      <c r="F296" s="12"/>
      <c r="G296" s="12"/>
      <c r="H296" s="12"/>
      <c r="I296" s="12"/>
    </row>
    <row r="297" spans="1:9" x14ac:dyDescent="0.25">
      <c r="A297" s="28"/>
      <c r="B297" s="16"/>
      <c r="C297" s="23"/>
      <c r="D297" s="16"/>
      <c r="E297" s="9" t="s">
        <v>15</v>
      </c>
      <c r="F297" s="12"/>
      <c r="G297" s="12"/>
      <c r="H297" s="12"/>
      <c r="I297" s="12"/>
    </row>
    <row r="298" spans="1:9" s="2" customFormat="1" x14ac:dyDescent="0.25">
      <c r="A298" s="29" t="s">
        <v>112</v>
      </c>
      <c r="B298" s="23" t="s">
        <v>114</v>
      </c>
      <c r="C298" s="23" t="s">
        <v>83</v>
      </c>
      <c r="D298" s="10" t="s">
        <v>80</v>
      </c>
      <c r="E298" s="10" t="s">
        <v>14</v>
      </c>
      <c r="F298" s="11">
        <f t="shared" ref="F298:H298" si="62">F299+F300+F301+F302</f>
        <v>0</v>
      </c>
      <c r="G298" s="11">
        <f t="shared" si="62"/>
        <v>0</v>
      </c>
      <c r="H298" s="11">
        <f t="shared" si="62"/>
        <v>0</v>
      </c>
      <c r="I298" s="11">
        <v>3</v>
      </c>
    </row>
    <row r="299" spans="1:9" x14ac:dyDescent="0.25">
      <c r="A299" s="30"/>
      <c r="B299" s="16"/>
      <c r="C299" s="23"/>
      <c r="D299" s="9">
        <v>1</v>
      </c>
      <c r="E299" s="9" t="s">
        <v>14</v>
      </c>
      <c r="F299" s="12"/>
      <c r="G299" s="12"/>
      <c r="H299" s="12"/>
      <c r="I299" s="12"/>
    </row>
    <row r="300" spans="1:9" x14ac:dyDescent="0.25">
      <c r="A300" s="30"/>
      <c r="B300" s="16"/>
      <c r="C300" s="23"/>
      <c r="D300" s="9">
        <v>2</v>
      </c>
      <c r="E300" s="9" t="s">
        <v>14</v>
      </c>
      <c r="F300" s="12"/>
      <c r="G300" s="12"/>
      <c r="H300" s="12"/>
      <c r="I300" s="12"/>
    </row>
    <row r="301" spans="1:9" x14ac:dyDescent="0.25">
      <c r="A301" s="30"/>
      <c r="B301" s="16"/>
      <c r="C301" s="23"/>
      <c r="D301" s="9">
        <v>3</v>
      </c>
      <c r="E301" s="9" t="s">
        <v>14</v>
      </c>
      <c r="F301" s="12"/>
      <c r="G301" s="12"/>
      <c r="H301" s="12"/>
      <c r="I301" s="12"/>
    </row>
    <row r="302" spans="1:9" x14ac:dyDescent="0.25">
      <c r="A302" s="30"/>
      <c r="B302" s="16"/>
      <c r="C302" s="23"/>
      <c r="D302" s="9">
        <v>4</v>
      </c>
      <c r="E302" s="9" t="s">
        <v>14</v>
      </c>
      <c r="F302" s="12"/>
      <c r="G302" s="12"/>
      <c r="H302" s="12"/>
      <c r="I302" s="12"/>
    </row>
    <row r="303" spans="1:9" s="2" customFormat="1" x14ac:dyDescent="0.25">
      <c r="A303" s="29" t="s">
        <v>85</v>
      </c>
      <c r="B303" s="23" t="s">
        <v>28</v>
      </c>
      <c r="C303" s="23" t="s">
        <v>83</v>
      </c>
      <c r="D303" s="10" t="s">
        <v>80</v>
      </c>
      <c r="E303" s="10" t="s">
        <v>14</v>
      </c>
      <c r="F303" s="11">
        <f t="shared" ref="F303:H303" si="63">F304+F305+F306+F307</f>
        <v>0</v>
      </c>
      <c r="G303" s="11">
        <f t="shared" si="63"/>
        <v>0</v>
      </c>
      <c r="H303" s="11">
        <f t="shared" si="63"/>
        <v>0</v>
      </c>
      <c r="I303" s="11">
        <f>I304+I305+I306+I307</f>
        <v>0</v>
      </c>
    </row>
    <row r="304" spans="1:9" x14ac:dyDescent="0.25">
      <c r="A304" s="30"/>
      <c r="B304" s="16"/>
      <c r="C304" s="23"/>
      <c r="D304" s="9">
        <v>1</v>
      </c>
      <c r="E304" s="9" t="s">
        <v>14</v>
      </c>
      <c r="F304" s="12"/>
      <c r="G304" s="12"/>
      <c r="H304" s="12"/>
      <c r="I304" s="12"/>
    </row>
    <row r="305" spans="1:9" x14ac:dyDescent="0.25">
      <c r="A305" s="30"/>
      <c r="B305" s="16"/>
      <c r="C305" s="23"/>
      <c r="D305" s="9">
        <v>2</v>
      </c>
      <c r="E305" s="9" t="s">
        <v>14</v>
      </c>
      <c r="F305" s="12"/>
      <c r="G305" s="12"/>
      <c r="H305" s="12"/>
      <c r="I305" s="12"/>
    </row>
    <row r="306" spans="1:9" x14ac:dyDescent="0.25">
      <c r="A306" s="30"/>
      <c r="B306" s="16"/>
      <c r="C306" s="23"/>
      <c r="D306" s="9">
        <v>3</v>
      </c>
      <c r="E306" s="9" t="s">
        <v>14</v>
      </c>
      <c r="F306" s="12"/>
      <c r="G306" s="12"/>
      <c r="H306" s="12"/>
      <c r="I306" s="12"/>
    </row>
    <row r="307" spans="1:9" x14ac:dyDescent="0.25">
      <c r="A307" s="30"/>
      <c r="B307" s="16"/>
      <c r="C307" s="23"/>
      <c r="D307" s="9">
        <v>4</v>
      </c>
      <c r="E307" s="9" t="s">
        <v>14</v>
      </c>
      <c r="F307" s="12"/>
      <c r="G307" s="12"/>
      <c r="H307" s="12"/>
      <c r="I307" s="12"/>
    </row>
    <row r="308" spans="1:9" s="2" customFormat="1" x14ac:dyDescent="0.25">
      <c r="A308" s="29" t="s">
        <v>108</v>
      </c>
      <c r="B308" s="23" t="s">
        <v>115</v>
      </c>
      <c r="C308" s="23" t="s">
        <v>83</v>
      </c>
      <c r="D308" s="10" t="s">
        <v>80</v>
      </c>
      <c r="E308" s="10" t="s">
        <v>14</v>
      </c>
      <c r="F308" s="11">
        <f t="shared" ref="F308:H308" si="64">F309+F310+F311+F312</f>
        <v>0</v>
      </c>
      <c r="G308" s="11">
        <f t="shared" si="64"/>
        <v>0</v>
      </c>
      <c r="H308" s="11">
        <f t="shared" si="64"/>
        <v>0</v>
      </c>
      <c r="I308" s="11">
        <v>2</v>
      </c>
    </row>
    <row r="309" spans="1:9" x14ac:dyDescent="0.25">
      <c r="A309" s="30"/>
      <c r="B309" s="16"/>
      <c r="C309" s="23"/>
      <c r="D309" s="9">
        <v>1</v>
      </c>
      <c r="E309" s="9" t="s">
        <v>14</v>
      </c>
      <c r="F309" s="12"/>
      <c r="G309" s="12"/>
      <c r="H309" s="12"/>
      <c r="I309" s="12"/>
    </row>
    <row r="310" spans="1:9" x14ac:dyDescent="0.25">
      <c r="A310" s="30"/>
      <c r="B310" s="16"/>
      <c r="C310" s="23"/>
      <c r="D310" s="9">
        <v>2</v>
      </c>
      <c r="E310" s="9" t="s">
        <v>14</v>
      </c>
      <c r="F310" s="12"/>
      <c r="G310" s="12"/>
      <c r="H310" s="12"/>
      <c r="I310" s="12"/>
    </row>
    <row r="311" spans="1:9" x14ac:dyDescent="0.25">
      <c r="A311" s="30"/>
      <c r="B311" s="16"/>
      <c r="C311" s="23"/>
      <c r="D311" s="9">
        <v>3</v>
      </c>
      <c r="E311" s="9" t="s">
        <v>14</v>
      </c>
      <c r="F311" s="12"/>
      <c r="G311" s="12"/>
      <c r="H311" s="12"/>
      <c r="I311" s="12"/>
    </row>
    <row r="312" spans="1:9" x14ac:dyDescent="0.25">
      <c r="A312" s="30"/>
      <c r="B312" s="16"/>
      <c r="C312" s="23"/>
      <c r="D312" s="9">
        <v>4</v>
      </c>
      <c r="E312" s="9" t="s">
        <v>14</v>
      </c>
      <c r="F312" s="12"/>
      <c r="G312" s="12"/>
      <c r="H312" s="12"/>
      <c r="I312" s="12"/>
    </row>
    <row r="313" spans="1:9" x14ac:dyDescent="0.25">
      <c r="A313" s="40" t="s">
        <v>32</v>
      </c>
      <c r="B313" s="38" t="s">
        <v>33</v>
      </c>
      <c r="C313" s="38" t="s">
        <v>17</v>
      </c>
      <c r="D313" s="10" t="s">
        <v>80</v>
      </c>
      <c r="E313" s="10" t="s">
        <v>15</v>
      </c>
      <c r="F313" s="11">
        <f t="shared" ref="F313:H313" si="65">F314</f>
        <v>0</v>
      </c>
      <c r="G313" s="11">
        <f t="shared" si="65"/>
        <v>0</v>
      </c>
      <c r="H313" s="11">
        <f t="shared" si="65"/>
        <v>0</v>
      </c>
      <c r="I313" s="11">
        <f>I314</f>
        <v>0</v>
      </c>
    </row>
    <row r="314" spans="1:9" ht="15.75" customHeight="1" x14ac:dyDescent="0.25">
      <c r="A314" s="41"/>
      <c r="B314" s="43"/>
      <c r="C314" s="43"/>
      <c r="D314" s="9">
        <v>1</v>
      </c>
      <c r="E314" s="9" t="s">
        <v>15</v>
      </c>
      <c r="F314" s="12"/>
      <c r="G314" s="12"/>
      <c r="H314" s="12"/>
      <c r="I314" s="12"/>
    </row>
    <row r="315" spans="1:9" s="2" customFormat="1" x14ac:dyDescent="0.25">
      <c r="A315" s="29" t="s">
        <v>109</v>
      </c>
      <c r="B315" s="23" t="s">
        <v>116</v>
      </c>
      <c r="C315" s="23" t="s">
        <v>83</v>
      </c>
      <c r="D315" s="10" t="s">
        <v>80</v>
      </c>
      <c r="E315" s="10" t="s">
        <v>14</v>
      </c>
      <c r="F315" s="11">
        <f t="shared" ref="F315:H315" si="66">F316+F317+F318+F319</f>
        <v>0</v>
      </c>
      <c r="G315" s="11">
        <f t="shared" si="66"/>
        <v>0</v>
      </c>
      <c r="H315" s="11">
        <f t="shared" si="66"/>
        <v>0</v>
      </c>
      <c r="I315" s="11"/>
    </row>
    <row r="316" spans="1:9" x14ac:dyDescent="0.25">
      <c r="A316" s="30"/>
      <c r="B316" s="16"/>
      <c r="C316" s="23"/>
      <c r="D316" s="9">
        <v>1</v>
      </c>
      <c r="E316" s="9" t="s">
        <v>14</v>
      </c>
      <c r="F316" s="12"/>
      <c r="G316" s="12"/>
      <c r="H316" s="12"/>
      <c r="I316" s="12"/>
    </row>
    <row r="317" spans="1:9" x14ac:dyDescent="0.25">
      <c r="A317" s="30"/>
      <c r="B317" s="16"/>
      <c r="C317" s="23"/>
      <c r="D317" s="9">
        <v>2</v>
      </c>
      <c r="E317" s="9" t="s">
        <v>14</v>
      </c>
      <c r="F317" s="12"/>
      <c r="G317" s="12"/>
      <c r="H317" s="12"/>
      <c r="I317" s="12"/>
    </row>
    <row r="318" spans="1:9" x14ac:dyDescent="0.25">
      <c r="A318" s="30"/>
      <c r="B318" s="16"/>
      <c r="C318" s="23"/>
      <c r="D318" s="9">
        <v>3</v>
      </c>
      <c r="E318" s="9" t="s">
        <v>14</v>
      </c>
      <c r="F318" s="12"/>
      <c r="G318" s="12"/>
      <c r="H318" s="12"/>
      <c r="I318" s="12"/>
    </row>
    <row r="319" spans="1:9" x14ac:dyDescent="0.25">
      <c r="A319" s="30"/>
      <c r="B319" s="16"/>
      <c r="C319" s="23"/>
      <c r="D319" s="9">
        <v>4</v>
      </c>
      <c r="E319" s="9" t="s">
        <v>14</v>
      </c>
      <c r="F319" s="12"/>
      <c r="G319" s="12"/>
      <c r="H319" s="12"/>
      <c r="I319" s="12"/>
    </row>
    <row r="320" spans="1:9" s="2" customFormat="1" x14ac:dyDescent="0.25">
      <c r="A320" s="40" t="s">
        <v>36</v>
      </c>
      <c r="B320" s="38" t="s">
        <v>35</v>
      </c>
      <c r="C320" s="38" t="s">
        <v>17</v>
      </c>
      <c r="D320" s="10" t="s">
        <v>80</v>
      </c>
      <c r="E320" s="10" t="s">
        <v>14</v>
      </c>
      <c r="F320" s="11">
        <f t="shared" ref="F320:H320" si="67">F321</f>
        <v>0</v>
      </c>
      <c r="G320" s="11">
        <f t="shared" si="67"/>
        <v>0</v>
      </c>
      <c r="H320" s="11">
        <f t="shared" si="67"/>
        <v>0</v>
      </c>
      <c r="I320" s="11">
        <f>I321</f>
        <v>0</v>
      </c>
    </row>
    <row r="321" spans="1:9" s="2" customFormat="1" x14ac:dyDescent="0.25">
      <c r="A321" s="42"/>
      <c r="B321" s="39"/>
      <c r="C321" s="39"/>
      <c r="D321" s="9">
        <v>1</v>
      </c>
      <c r="E321" s="9" t="s">
        <v>14</v>
      </c>
      <c r="F321" s="12"/>
      <c r="G321" s="12"/>
      <c r="H321" s="12"/>
      <c r="I321" s="12"/>
    </row>
    <row r="322" spans="1:9" s="2" customFormat="1" x14ac:dyDescent="0.25">
      <c r="A322" s="29" t="s">
        <v>39</v>
      </c>
      <c r="B322" s="23" t="s">
        <v>38</v>
      </c>
      <c r="C322" s="23" t="s">
        <v>17</v>
      </c>
      <c r="D322" s="10" t="s">
        <v>80</v>
      </c>
      <c r="E322" s="10" t="s">
        <v>14</v>
      </c>
      <c r="F322" s="11">
        <f t="shared" ref="F322:H322" si="68">F323+F324</f>
        <v>0</v>
      </c>
      <c r="G322" s="11">
        <f t="shared" si="68"/>
        <v>0</v>
      </c>
      <c r="H322" s="11">
        <f t="shared" si="68"/>
        <v>0</v>
      </c>
      <c r="I322" s="11">
        <f>I323+I324</f>
        <v>0</v>
      </c>
    </row>
    <row r="323" spans="1:9" s="2" customFormat="1" x14ac:dyDescent="0.25">
      <c r="A323" s="29"/>
      <c r="B323" s="23"/>
      <c r="C323" s="23"/>
      <c r="D323" s="9">
        <v>1</v>
      </c>
      <c r="E323" s="9" t="s">
        <v>14</v>
      </c>
      <c r="F323" s="12"/>
      <c r="G323" s="12"/>
      <c r="H323" s="12"/>
      <c r="I323" s="12"/>
    </row>
    <row r="324" spans="1:9" s="2" customFormat="1" x14ac:dyDescent="0.25">
      <c r="A324" s="29"/>
      <c r="B324" s="23"/>
      <c r="C324" s="23"/>
      <c r="D324" s="9">
        <v>2</v>
      </c>
      <c r="E324" s="9" t="s">
        <v>14</v>
      </c>
      <c r="F324" s="12"/>
      <c r="G324" s="12"/>
      <c r="H324" s="12"/>
      <c r="I324" s="12"/>
    </row>
    <row r="325" spans="1:9" s="2" customFormat="1" x14ac:dyDescent="0.25">
      <c r="A325" s="29" t="s">
        <v>46</v>
      </c>
      <c r="B325" s="23" t="s">
        <v>47</v>
      </c>
      <c r="C325" s="23" t="s">
        <v>17</v>
      </c>
      <c r="D325" s="10" t="s">
        <v>80</v>
      </c>
      <c r="E325" s="10" t="s">
        <v>14</v>
      </c>
      <c r="F325" s="11"/>
      <c r="G325" s="11"/>
      <c r="H325" s="11"/>
      <c r="I325" s="11"/>
    </row>
    <row r="326" spans="1:9" s="2" customFormat="1" x14ac:dyDescent="0.25">
      <c r="A326" s="29"/>
      <c r="B326" s="23"/>
      <c r="C326" s="23"/>
      <c r="D326" s="9">
        <v>1</v>
      </c>
      <c r="E326" s="9" t="s">
        <v>14</v>
      </c>
      <c r="F326" s="12"/>
      <c r="G326" s="12"/>
      <c r="H326" s="12"/>
      <c r="I326" s="12"/>
    </row>
    <row r="327" spans="1:9" s="2" customFormat="1" x14ac:dyDescent="0.25">
      <c r="A327" s="29"/>
      <c r="B327" s="23"/>
      <c r="C327" s="23"/>
      <c r="D327" s="9">
        <v>2</v>
      </c>
      <c r="E327" s="9" t="s">
        <v>14</v>
      </c>
      <c r="F327" s="12"/>
      <c r="G327" s="12"/>
      <c r="H327" s="12"/>
      <c r="I327" s="12"/>
    </row>
    <row r="328" spans="1:9" s="2" customFormat="1" x14ac:dyDescent="0.25">
      <c r="A328" s="24" t="s">
        <v>48</v>
      </c>
      <c r="B328" s="26" t="s">
        <v>43</v>
      </c>
      <c r="C328" s="23" t="s">
        <v>17</v>
      </c>
      <c r="D328" s="10" t="s">
        <v>80</v>
      </c>
      <c r="E328" s="10" t="s">
        <v>14</v>
      </c>
      <c r="F328" s="11"/>
      <c r="G328" s="11"/>
      <c r="H328" s="11"/>
      <c r="I328" s="11"/>
    </row>
    <row r="329" spans="1:9" s="2" customFormat="1" x14ac:dyDescent="0.25">
      <c r="A329" s="24"/>
      <c r="B329" s="26"/>
      <c r="C329" s="23"/>
      <c r="D329" s="9">
        <v>1</v>
      </c>
      <c r="E329" s="9" t="s">
        <v>14</v>
      </c>
      <c r="F329" s="12"/>
      <c r="G329" s="12"/>
      <c r="H329" s="12"/>
      <c r="I329" s="12"/>
    </row>
    <row r="330" spans="1:9" s="2" customFormat="1" x14ac:dyDescent="0.25">
      <c r="A330" s="24"/>
      <c r="B330" s="26"/>
      <c r="C330" s="23"/>
      <c r="D330" s="9">
        <v>2</v>
      </c>
      <c r="E330" s="9" t="s">
        <v>14</v>
      </c>
      <c r="F330" s="12"/>
      <c r="G330" s="12"/>
      <c r="H330" s="12"/>
      <c r="I330" s="12"/>
    </row>
    <row r="331" spans="1:9" s="2" customFormat="1" x14ac:dyDescent="0.25">
      <c r="A331" s="24" t="s">
        <v>49</v>
      </c>
      <c r="B331" s="26" t="s">
        <v>45</v>
      </c>
      <c r="C331" s="23" t="s">
        <v>17</v>
      </c>
      <c r="D331" s="10" t="s">
        <v>80</v>
      </c>
      <c r="E331" s="10" t="s">
        <v>14</v>
      </c>
      <c r="F331" s="11"/>
      <c r="G331" s="11"/>
      <c r="H331" s="11"/>
      <c r="I331" s="11"/>
    </row>
    <row r="332" spans="1:9" s="2" customFormat="1" x14ac:dyDescent="0.25">
      <c r="A332" s="24"/>
      <c r="B332" s="26"/>
      <c r="C332" s="23"/>
      <c r="D332" s="9">
        <v>1</v>
      </c>
      <c r="E332" s="9" t="s">
        <v>14</v>
      </c>
      <c r="F332" s="12"/>
      <c r="G332" s="12"/>
      <c r="H332" s="12"/>
      <c r="I332" s="12"/>
    </row>
    <row r="333" spans="1:9" s="2" customFormat="1" x14ac:dyDescent="0.25">
      <c r="A333" s="24"/>
      <c r="B333" s="26"/>
      <c r="C333" s="23"/>
      <c r="D333" s="9">
        <v>2</v>
      </c>
      <c r="E333" s="9" t="s">
        <v>14</v>
      </c>
      <c r="F333" s="12"/>
      <c r="G333" s="12"/>
      <c r="H333" s="12"/>
      <c r="I333" s="12"/>
    </row>
    <row r="334" spans="1:9" s="2" customFormat="1" x14ac:dyDescent="0.25">
      <c r="A334" s="22" t="s">
        <v>86</v>
      </c>
      <c r="B334" s="23" t="s">
        <v>87</v>
      </c>
      <c r="C334" s="23" t="s">
        <v>83</v>
      </c>
      <c r="D334" s="15" t="s">
        <v>80</v>
      </c>
      <c r="E334" s="10" t="s">
        <v>14</v>
      </c>
      <c r="F334" s="11">
        <f t="shared" ref="F334:H334" si="69">F336+F338+F340</f>
        <v>0</v>
      </c>
      <c r="G334" s="11">
        <f t="shared" si="69"/>
        <v>0</v>
      </c>
      <c r="H334" s="11">
        <f t="shared" si="69"/>
        <v>0</v>
      </c>
      <c r="I334" s="11">
        <v>4</v>
      </c>
    </row>
    <row r="335" spans="1:9" x14ac:dyDescent="0.25">
      <c r="A335" s="28"/>
      <c r="B335" s="16"/>
      <c r="C335" s="23"/>
      <c r="D335" s="15"/>
      <c r="E335" s="10" t="s">
        <v>15</v>
      </c>
      <c r="F335" s="11">
        <f t="shared" ref="F335:H335" si="70">F337+F339+F341</f>
        <v>0</v>
      </c>
      <c r="G335" s="11">
        <f t="shared" si="70"/>
        <v>0</v>
      </c>
      <c r="H335" s="11">
        <f t="shared" si="70"/>
        <v>0</v>
      </c>
      <c r="I335" s="11">
        <f>I337+I339+I341</f>
        <v>0</v>
      </c>
    </row>
    <row r="336" spans="1:9" s="2" customFormat="1" x14ac:dyDescent="0.25">
      <c r="A336" s="22"/>
      <c r="B336" s="23"/>
      <c r="C336" s="23"/>
      <c r="D336" s="16">
        <v>1</v>
      </c>
      <c r="E336" s="9" t="s">
        <v>14</v>
      </c>
      <c r="F336" s="12"/>
      <c r="G336" s="12"/>
      <c r="H336" s="12"/>
      <c r="I336" s="12"/>
    </row>
    <row r="337" spans="1:9" x14ac:dyDescent="0.25">
      <c r="A337" s="28"/>
      <c r="B337" s="16"/>
      <c r="C337" s="23"/>
      <c r="D337" s="16"/>
      <c r="E337" s="9" t="s">
        <v>15</v>
      </c>
      <c r="F337" s="12"/>
      <c r="G337" s="12"/>
      <c r="H337" s="12"/>
      <c r="I337" s="12"/>
    </row>
    <row r="338" spans="1:9" s="2" customFormat="1" x14ac:dyDescent="0.25">
      <c r="A338" s="22"/>
      <c r="B338" s="23"/>
      <c r="C338" s="23"/>
      <c r="D338" s="16">
        <v>2</v>
      </c>
      <c r="E338" s="9" t="s">
        <v>14</v>
      </c>
      <c r="F338" s="12"/>
      <c r="G338" s="12"/>
      <c r="H338" s="12"/>
      <c r="I338" s="12"/>
    </row>
    <row r="339" spans="1:9" x14ac:dyDescent="0.25">
      <c r="A339" s="28"/>
      <c r="B339" s="16"/>
      <c r="C339" s="23"/>
      <c r="D339" s="16"/>
      <c r="E339" s="9" t="s">
        <v>15</v>
      </c>
      <c r="F339" s="12"/>
      <c r="G339" s="12"/>
      <c r="H339" s="12"/>
      <c r="I339" s="12"/>
    </row>
    <row r="340" spans="1:9" s="2" customFormat="1" x14ac:dyDescent="0.25">
      <c r="A340" s="22"/>
      <c r="B340" s="23"/>
      <c r="C340" s="23"/>
      <c r="D340" s="16">
        <v>3</v>
      </c>
      <c r="E340" s="9" t="s">
        <v>14</v>
      </c>
      <c r="F340" s="12"/>
      <c r="G340" s="12"/>
      <c r="H340" s="12"/>
      <c r="I340" s="12"/>
    </row>
    <row r="341" spans="1:9" x14ac:dyDescent="0.25">
      <c r="A341" s="28"/>
      <c r="B341" s="16"/>
      <c r="C341" s="23"/>
      <c r="D341" s="16"/>
      <c r="E341" s="9" t="s">
        <v>15</v>
      </c>
      <c r="F341" s="12"/>
      <c r="G341" s="12"/>
      <c r="H341" s="12"/>
      <c r="I341" s="12"/>
    </row>
    <row r="342" spans="1:9" s="2" customFormat="1" x14ac:dyDescent="0.25">
      <c r="A342" s="22" t="s">
        <v>88</v>
      </c>
      <c r="B342" s="23" t="s">
        <v>59</v>
      </c>
      <c r="C342" s="23" t="s">
        <v>83</v>
      </c>
      <c r="D342" s="15" t="s">
        <v>80</v>
      </c>
      <c r="E342" s="10" t="s">
        <v>14</v>
      </c>
      <c r="F342" s="11">
        <f t="shared" ref="F342:H342" si="71">F344+F346+F348</f>
        <v>0</v>
      </c>
      <c r="G342" s="11">
        <f t="shared" si="71"/>
        <v>0</v>
      </c>
      <c r="H342" s="11">
        <f t="shared" si="71"/>
        <v>0</v>
      </c>
      <c r="I342" s="11">
        <f>I344+I346+I348</f>
        <v>0</v>
      </c>
    </row>
    <row r="343" spans="1:9" x14ac:dyDescent="0.25">
      <c r="A343" s="28"/>
      <c r="B343" s="16"/>
      <c r="C343" s="23"/>
      <c r="D343" s="15"/>
      <c r="E343" s="10" t="s">
        <v>15</v>
      </c>
      <c r="F343" s="11">
        <f t="shared" ref="F343:H343" si="72">F345+F347+F349</f>
        <v>0</v>
      </c>
      <c r="G343" s="11">
        <f t="shared" si="72"/>
        <v>0</v>
      </c>
      <c r="H343" s="11">
        <f t="shared" si="72"/>
        <v>0</v>
      </c>
      <c r="I343" s="11">
        <f>I345+I347+I349</f>
        <v>0</v>
      </c>
    </row>
    <row r="344" spans="1:9" x14ac:dyDescent="0.25">
      <c r="A344" s="28"/>
      <c r="B344" s="16"/>
      <c r="C344" s="23"/>
      <c r="D344" s="13">
        <v>1</v>
      </c>
      <c r="E344" s="9" t="s">
        <v>14</v>
      </c>
      <c r="F344" s="11"/>
      <c r="G344" s="11"/>
      <c r="H344" s="11"/>
      <c r="I344" s="11"/>
    </row>
    <row r="345" spans="1:9" x14ac:dyDescent="0.25">
      <c r="A345" s="28"/>
      <c r="B345" s="16"/>
      <c r="C345" s="23"/>
      <c r="D345" s="14"/>
      <c r="E345" s="9" t="s">
        <v>15</v>
      </c>
      <c r="F345" s="11"/>
      <c r="G345" s="11"/>
      <c r="H345" s="11"/>
      <c r="I345" s="11"/>
    </row>
    <row r="346" spans="1:9" s="2" customFormat="1" x14ac:dyDescent="0.25">
      <c r="A346" s="22"/>
      <c r="B346" s="23"/>
      <c r="C346" s="23"/>
      <c r="D346" s="16">
        <v>2</v>
      </c>
      <c r="E346" s="9" t="s">
        <v>14</v>
      </c>
      <c r="F346" s="12"/>
      <c r="G346" s="12"/>
      <c r="H346" s="12"/>
      <c r="I346" s="12"/>
    </row>
    <row r="347" spans="1:9" x14ac:dyDescent="0.25">
      <c r="A347" s="28"/>
      <c r="B347" s="16"/>
      <c r="C347" s="23"/>
      <c r="D347" s="16"/>
      <c r="E347" s="9" t="s">
        <v>15</v>
      </c>
      <c r="F347" s="12"/>
      <c r="G347" s="12"/>
      <c r="H347" s="12"/>
      <c r="I347" s="12"/>
    </row>
    <row r="348" spans="1:9" s="2" customFormat="1" x14ac:dyDescent="0.25">
      <c r="A348" s="22"/>
      <c r="B348" s="23"/>
      <c r="C348" s="23"/>
      <c r="D348" s="16">
        <v>3</v>
      </c>
      <c r="E348" s="9" t="s">
        <v>14</v>
      </c>
      <c r="F348" s="12"/>
      <c r="G348" s="12"/>
      <c r="H348" s="12"/>
      <c r="I348" s="12"/>
    </row>
    <row r="349" spans="1:9" x14ac:dyDescent="0.25">
      <c r="A349" s="28"/>
      <c r="B349" s="16"/>
      <c r="C349" s="23"/>
      <c r="D349" s="16"/>
      <c r="E349" s="9" t="s">
        <v>15</v>
      </c>
      <c r="F349" s="12"/>
      <c r="G349" s="12"/>
      <c r="H349" s="12"/>
      <c r="I349" s="12"/>
    </row>
    <row r="350" spans="1:9" s="2" customFormat="1" x14ac:dyDescent="0.25">
      <c r="A350" s="22" t="s">
        <v>67</v>
      </c>
      <c r="B350" s="23" t="s">
        <v>68</v>
      </c>
      <c r="C350" s="23" t="s">
        <v>17</v>
      </c>
      <c r="D350" s="10" t="s">
        <v>80</v>
      </c>
      <c r="E350" s="10" t="s">
        <v>14</v>
      </c>
      <c r="F350" s="11">
        <f t="shared" ref="F350:H350" si="73">F351+F352</f>
        <v>0</v>
      </c>
      <c r="G350" s="11">
        <f t="shared" si="73"/>
        <v>0</v>
      </c>
      <c r="H350" s="11">
        <f t="shared" si="73"/>
        <v>0</v>
      </c>
      <c r="I350" s="11">
        <f>I351+I352</f>
        <v>0</v>
      </c>
    </row>
    <row r="351" spans="1:9" s="2" customFormat="1" x14ac:dyDescent="0.25">
      <c r="A351" s="22"/>
      <c r="B351" s="23"/>
      <c r="C351" s="23"/>
      <c r="D351" s="9">
        <v>1</v>
      </c>
      <c r="E351" s="9" t="s">
        <v>14</v>
      </c>
      <c r="F351" s="12"/>
      <c r="G351" s="12"/>
      <c r="H351" s="12"/>
      <c r="I351" s="12"/>
    </row>
    <row r="352" spans="1:9" s="2" customFormat="1" x14ac:dyDescent="0.25">
      <c r="A352" s="22"/>
      <c r="B352" s="23"/>
      <c r="C352" s="23"/>
      <c r="D352" s="9">
        <v>2</v>
      </c>
      <c r="E352" s="9" t="s">
        <v>14</v>
      </c>
      <c r="F352" s="12"/>
      <c r="G352" s="12"/>
      <c r="H352" s="12"/>
      <c r="I352" s="12"/>
    </row>
    <row r="353" spans="1:9" s="2" customFormat="1" x14ac:dyDescent="0.25">
      <c r="A353" s="22" t="s">
        <v>69</v>
      </c>
      <c r="B353" s="23" t="s">
        <v>63</v>
      </c>
      <c r="C353" s="23" t="s">
        <v>17</v>
      </c>
      <c r="D353" s="10" t="s">
        <v>80</v>
      </c>
      <c r="E353" s="10" t="s">
        <v>14</v>
      </c>
      <c r="F353" s="11">
        <f t="shared" ref="F353:H353" si="74">F354+F355</f>
        <v>0</v>
      </c>
      <c r="G353" s="11">
        <f t="shared" si="74"/>
        <v>0</v>
      </c>
      <c r="H353" s="11">
        <f t="shared" si="74"/>
        <v>0</v>
      </c>
      <c r="I353" s="11">
        <f>I354+I355</f>
        <v>0</v>
      </c>
    </row>
    <row r="354" spans="1:9" s="2" customFormat="1" x14ac:dyDescent="0.25">
      <c r="A354" s="22"/>
      <c r="B354" s="23"/>
      <c r="C354" s="23"/>
      <c r="D354" s="9">
        <v>1</v>
      </c>
      <c r="E354" s="9" t="s">
        <v>14</v>
      </c>
      <c r="F354" s="12"/>
      <c r="G354" s="12"/>
      <c r="H354" s="12"/>
      <c r="I354" s="12"/>
    </row>
    <row r="355" spans="1:9" s="2" customFormat="1" x14ac:dyDescent="0.25">
      <c r="A355" s="22"/>
      <c r="B355" s="23"/>
      <c r="C355" s="23"/>
      <c r="D355" s="9">
        <v>2</v>
      </c>
      <c r="E355" s="9" t="s">
        <v>14</v>
      </c>
      <c r="F355" s="12"/>
      <c r="G355" s="12"/>
      <c r="H355" s="12"/>
      <c r="I355" s="12"/>
    </row>
    <row r="356" spans="1:9" s="2" customFormat="1" x14ac:dyDescent="0.25">
      <c r="A356" s="22" t="s">
        <v>70</v>
      </c>
      <c r="B356" s="23" t="s">
        <v>71</v>
      </c>
      <c r="C356" s="23" t="s">
        <v>17</v>
      </c>
      <c r="D356" s="10" t="s">
        <v>80</v>
      </c>
      <c r="E356" s="10" t="s">
        <v>14</v>
      </c>
      <c r="F356" s="11">
        <f t="shared" ref="F356:H356" si="75">F357+F358</f>
        <v>0</v>
      </c>
      <c r="G356" s="11">
        <f t="shared" si="75"/>
        <v>0</v>
      </c>
      <c r="H356" s="11">
        <f t="shared" si="75"/>
        <v>0</v>
      </c>
      <c r="I356" s="11">
        <f>I357+I358</f>
        <v>0</v>
      </c>
    </row>
    <row r="357" spans="1:9" s="2" customFormat="1" x14ac:dyDescent="0.25">
      <c r="A357" s="22"/>
      <c r="B357" s="23"/>
      <c r="C357" s="23"/>
      <c r="D357" s="9">
        <v>1</v>
      </c>
      <c r="E357" s="9" t="s">
        <v>14</v>
      </c>
      <c r="F357" s="12"/>
      <c r="G357" s="12"/>
      <c r="H357" s="12"/>
      <c r="I357" s="12"/>
    </row>
    <row r="358" spans="1:9" s="2" customFormat="1" x14ac:dyDescent="0.25">
      <c r="A358" s="22"/>
      <c r="B358" s="23"/>
      <c r="C358" s="23"/>
      <c r="D358" s="9">
        <v>2</v>
      </c>
      <c r="E358" s="9" t="s">
        <v>14</v>
      </c>
      <c r="F358" s="12"/>
      <c r="G358" s="12"/>
      <c r="H358" s="12"/>
      <c r="I358" s="12"/>
    </row>
    <row r="359" spans="1:9" s="2" customFormat="1" x14ac:dyDescent="0.25">
      <c r="A359" s="24" t="s">
        <v>89</v>
      </c>
      <c r="B359" s="26" t="s">
        <v>90</v>
      </c>
      <c r="C359" s="23" t="s">
        <v>83</v>
      </c>
      <c r="D359" s="15" t="s">
        <v>80</v>
      </c>
      <c r="E359" s="10" t="s">
        <v>14</v>
      </c>
      <c r="F359" s="11">
        <f t="shared" ref="F359:H359" si="76">F361+F363</f>
        <v>0</v>
      </c>
      <c r="G359" s="11">
        <f t="shared" si="76"/>
        <v>0</v>
      </c>
      <c r="H359" s="11">
        <f t="shared" si="76"/>
        <v>0</v>
      </c>
      <c r="I359" s="11">
        <v>2</v>
      </c>
    </row>
    <row r="360" spans="1:9" x14ac:dyDescent="0.25">
      <c r="A360" s="25"/>
      <c r="B360" s="27"/>
      <c r="C360" s="23"/>
      <c r="D360" s="15"/>
      <c r="E360" s="10" t="s">
        <v>15</v>
      </c>
      <c r="F360" s="11">
        <f t="shared" ref="F360:H360" si="77">F362+F364</f>
        <v>0</v>
      </c>
      <c r="G360" s="11">
        <f t="shared" si="77"/>
        <v>0</v>
      </c>
      <c r="H360" s="11">
        <f t="shared" si="77"/>
        <v>0</v>
      </c>
      <c r="I360" s="11">
        <f>I362+I364</f>
        <v>0</v>
      </c>
    </row>
    <row r="361" spans="1:9" x14ac:dyDescent="0.25">
      <c r="A361" s="25"/>
      <c r="B361" s="27"/>
      <c r="C361" s="23"/>
      <c r="D361" s="13">
        <v>1</v>
      </c>
      <c r="E361" s="9" t="s">
        <v>14</v>
      </c>
      <c r="F361" s="11"/>
      <c r="G361" s="11"/>
      <c r="H361" s="11"/>
      <c r="I361" s="11"/>
    </row>
    <row r="362" spans="1:9" x14ac:dyDescent="0.25">
      <c r="A362" s="25"/>
      <c r="B362" s="27"/>
      <c r="C362" s="23"/>
      <c r="D362" s="14"/>
      <c r="E362" s="9" t="s">
        <v>15</v>
      </c>
      <c r="F362" s="11"/>
      <c r="G362" s="11"/>
      <c r="H362" s="11"/>
      <c r="I362" s="11"/>
    </row>
    <row r="363" spans="1:9" s="2" customFormat="1" x14ac:dyDescent="0.25">
      <c r="A363" s="24"/>
      <c r="B363" s="26"/>
      <c r="C363" s="23"/>
      <c r="D363" s="16">
        <v>2</v>
      </c>
      <c r="E363" s="9" t="s">
        <v>14</v>
      </c>
      <c r="F363" s="12"/>
      <c r="G363" s="12"/>
      <c r="H363" s="12"/>
      <c r="I363" s="12"/>
    </row>
    <row r="364" spans="1:9" x14ac:dyDescent="0.25">
      <c r="A364" s="25"/>
      <c r="B364" s="27"/>
      <c r="C364" s="23"/>
      <c r="D364" s="16"/>
      <c r="E364" s="9" t="s">
        <v>15</v>
      </c>
      <c r="F364" s="12"/>
      <c r="G364" s="12"/>
      <c r="H364" s="12"/>
      <c r="I364" s="12"/>
    </row>
    <row r="365" spans="1:9" s="2" customFormat="1" x14ac:dyDescent="0.25">
      <c r="A365" s="24" t="s">
        <v>110</v>
      </c>
      <c r="B365" s="26" t="s">
        <v>117</v>
      </c>
      <c r="C365" s="23" t="s">
        <v>83</v>
      </c>
      <c r="D365" s="15" t="s">
        <v>80</v>
      </c>
      <c r="E365" s="10" t="s">
        <v>14</v>
      </c>
      <c r="F365" s="11">
        <f t="shared" ref="F365:H365" si="78">F367+F369</f>
        <v>0</v>
      </c>
      <c r="G365" s="11">
        <f t="shared" si="78"/>
        <v>0</v>
      </c>
      <c r="H365" s="11">
        <f t="shared" si="78"/>
        <v>0</v>
      </c>
      <c r="I365" s="11">
        <v>2</v>
      </c>
    </row>
    <row r="366" spans="1:9" x14ac:dyDescent="0.25">
      <c r="A366" s="25"/>
      <c r="B366" s="27"/>
      <c r="C366" s="23"/>
      <c r="D366" s="15"/>
      <c r="E366" s="10" t="s">
        <v>15</v>
      </c>
      <c r="F366" s="11">
        <f t="shared" ref="F366:H366" si="79">F368+F370</f>
        <v>0</v>
      </c>
      <c r="G366" s="11">
        <f t="shared" si="79"/>
        <v>0</v>
      </c>
      <c r="H366" s="11">
        <f t="shared" si="79"/>
        <v>0</v>
      </c>
      <c r="I366" s="11">
        <f>I368+I370</f>
        <v>0</v>
      </c>
    </row>
    <row r="367" spans="1:9" x14ac:dyDescent="0.25">
      <c r="A367" s="25"/>
      <c r="B367" s="27"/>
      <c r="C367" s="23"/>
      <c r="D367" s="13">
        <v>1</v>
      </c>
      <c r="E367" s="9" t="s">
        <v>14</v>
      </c>
      <c r="F367" s="11"/>
      <c r="G367" s="11"/>
      <c r="H367" s="11"/>
      <c r="I367" s="11"/>
    </row>
    <row r="368" spans="1:9" x14ac:dyDescent="0.25">
      <c r="A368" s="25"/>
      <c r="B368" s="27"/>
      <c r="C368" s="23"/>
      <c r="D368" s="14"/>
      <c r="E368" s="9" t="s">
        <v>15</v>
      </c>
      <c r="F368" s="11"/>
      <c r="G368" s="11"/>
      <c r="H368" s="11"/>
      <c r="I368" s="11"/>
    </row>
    <row r="369" spans="1:9" s="2" customFormat="1" x14ac:dyDescent="0.25">
      <c r="A369" s="24"/>
      <c r="B369" s="26"/>
      <c r="C369" s="23"/>
      <c r="D369" s="16">
        <v>2</v>
      </c>
      <c r="E369" s="9" t="s">
        <v>14</v>
      </c>
      <c r="F369" s="12"/>
      <c r="G369" s="12"/>
      <c r="H369" s="12"/>
      <c r="I369" s="12"/>
    </row>
    <row r="370" spans="1:9" x14ac:dyDescent="0.25">
      <c r="A370" s="25"/>
      <c r="B370" s="27"/>
      <c r="C370" s="23"/>
      <c r="D370" s="16"/>
      <c r="E370" s="9" t="s">
        <v>15</v>
      </c>
      <c r="F370" s="12"/>
      <c r="G370" s="12"/>
      <c r="H370" s="12"/>
      <c r="I370" s="12"/>
    </row>
    <row r="371" spans="1:9" s="2" customFormat="1" x14ac:dyDescent="0.25">
      <c r="A371" s="17" t="s">
        <v>91</v>
      </c>
      <c r="B371" s="19" t="s">
        <v>92</v>
      </c>
      <c r="C371" s="17" t="s">
        <v>83</v>
      </c>
      <c r="D371" s="21" t="s">
        <v>80</v>
      </c>
      <c r="E371" s="10" t="s">
        <v>14</v>
      </c>
      <c r="F371" s="11">
        <f t="shared" ref="F371:H371" si="80">F373+F375</f>
        <v>0</v>
      </c>
      <c r="G371" s="11">
        <f t="shared" si="80"/>
        <v>0</v>
      </c>
      <c r="H371" s="11">
        <f t="shared" si="80"/>
        <v>0</v>
      </c>
      <c r="I371" s="11">
        <f>I373+I375</f>
        <v>0</v>
      </c>
    </row>
    <row r="372" spans="1:9" x14ac:dyDescent="0.25">
      <c r="A372" s="18"/>
      <c r="B372" s="20"/>
      <c r="C372" s="17"/>
      <c r="D372" s="21"/>
      <c r="E372" s="10" t="s">
        <v>15</v>
      </c>
      <c r="F372" s="11">
        <f t="shared" ref="F372:H372" si="81">F374+F376</f>
        <v>0</v>
      </c>
      <c r="G372" s="11">
        <f t="shared" si="81"/>
        <v>0</v>
      </c>
      <c r="H372" s="11">
        <f t="shared" si="81"/>
        <v>0</v>
      </c>
      <c r="I372" s="11">
        <f>I374+I376</f>
        <v>0</v>
      </c>
    </row>
    <row r="373" spans="1:9" x14ac:dyDescent="0.25">
      <c r="A373" s="18"/>
      <c r="B373" s="20"/>
      <c r="C373" s="17"/>
      <c r="D373" s="32"/>
      <c r="E373" s="9" t="s">
        <v>14</v>
      </c>
      <c r="F373" s="12"/>
      <c r="G373" s="12"/>
      <c r="H373" s="12"/>
      <c r="I373" s="12"/>
    </row>
    <row r="374" spans="1:9" x14ac:dyDescent="0.25">
      <c r="A374" s="18"/>
      <c r="B374" s="20"/>
      <c r="C374" s="17"/>
      <c r="D374" s="33"/>
      <c r="E374" s="9" t="s">
        <v>15</v>
      </c>
      <c r="F374" s="12"/>
      <c r="G374" s="12"/>
      <c r="H374" s="12"/>
      <c r="I374" s="12"/>
    </row>
    <row r="375" spans="1:9" s="2" customFormat="1" x14ac:dyDescent="0.25">
      <c r="A375" s="17"/>
      <c r="B375" s="19"/>
      <c r="C375" s="17"/>
      <c r="D375" s="18">
        <v>2</v>
      </c>
      <c r="E375" s="9" t="s">
        <v>14</v>
      </c>
      <c r="F375" s="12"/>
      <c r="G375" s="12"/>
      <c r="H375" s="12"/>
      <c r="I375" s="12"/>
    </row>
    <row r="376" spans="1:9" x14ac:dyDescent="0.25">
      <c r="A376" s="18"/>
      <c r="B376" s="20"/>
      <c r="C376" s="17"/>
      <c r="D376" s="18"/>
      <c r="E376" s="9" t="s">
        <v>15</v>
      </c>
      <c r="F376" s="12"/>
      <c r="G376" s="12"/>
      <c r="H376" s="12"/>
      <c r="I376" s="12"/>
    </row>
  </sheetData>
  <autoFilter ref="A4:I376"/>
  <mergeCells count="309">
    <mergeCell ref="A2:I2"/>
    <mergeCell ref="A281:A283"/>
    <mergeCell ref="B281:B283"/>
    <mergeCell ref="C281:C283"/>
    <mergeCell ref="A290:A297"/>
    <mergeCell ref="B290:B297"/>
    <mergeCell ref="C290:C297"/>
    <mergeCell ref="D290:D291"/>
    <mergeCell ref="D292:D293"/>
    <mergeCell ref="D294:D295"/>
    <mergeCell ref="D296:D297"/>
    <mergeCell ref="B81:B82"/>
    <mergeCell ref="A43:A44"/>
    <mergeCell ref="B43:B44"/>
    <mergeCell ref="A191:A192"/>
    <mergeCell ref="B191:B192"/>
    <mergeCell ref="A204:A205"/>
    <mergeCell ref="D338:D339"/>
    <mergeCell ref="C315:C319"/>
    <mergeCell ref="A350:A352"/>
    <mergeCell ref="D340:D341"/>
    <mergeCell ref="A365:A370"/>
    <mergeCell ref="B365:B370"/>
    <mergeCell ref="C365:C370"/>
    <mergeCell ref="D365:D366"/>
    <mergeCell ref="D367:D368"/>
    <mergeCell ref="D369:D370"/>
    <mergeCell ref="D361:D362"/>
    <mergeCell ref="C191:C192"/>
    <mergeCell ref="C204:C205"/>
    <mergeCell ref="B178:B190"/>
    <mergeCell ref="C83:C93"/>
    <mergeCell ref="D373:D374"/>
    <mergeCell ref="A320:A321"/>
    <mergeCell ref="B320:B321"/>
    <mergeCell ref="C320:C321"/>
    <mergeCell ref="A313:A314"/>
    <mergeCell ref="B313:B314"/>
    <mergeCell ref="C313:C314"/>
    <mergeCell ref="A328:A330"/>
    <mergeCell ref="B328:B330"/>
    <mergeCell ref="C328:C330"/>
    <mergeCell ref="B350:B352"/>
    <mergeCell ref="C350:C352"/>
    <mergeCell ref="A331:A333"/>
    <mergeCell ref="B331:B333"/>
    <mergeCell ref="C331:C333"/>
    <mergeCell ref="A334:A341"/>
    <mergeCell ref="B334:B341"/>
    <mergeCell ref="C334:C341"/>
    <mergeCell ref="D334:D335"/>
    <mergeCell ref="D336:D337"/>
    <mergeCell ref="A1:I1"/>
    <mergeCell ref="D56:D57"/>
    <mergeCell ref="D58:D59"/>
    <mergeCell ref="D60:D61"/>
    <mergeCell ref="A10:A20"/>
    <mergeCell ref="A45:A49"/>
    <mergeCell ref="B45:B49"/>
    <mergeCell ref="B10:B20"/>
    <mergeCell ref="A21:A23"/>
    <mergeCell ref="B28:B29"/>
    <mergeCell ref="A28:A29"/>
    <mergeCell ref="B21:B23"/>
    <mergeCell ref="D12:D13"/>
    <mergeCell ref="D14:D15"/>
    <mergeCell ref="D16:D17"/>
    <mergeCell ref="D18:D19"/>
    <mergeCell ref="D34:D35"/>
    <mergeCell ref="D36:D37"/>
    <mergeCell ref="D38:D39"/>
    <mergeCell ref="D40:D41"/>
    <mergeCell ref="B24:B25"/>
    <mergeCell ref="A26:A27"/>
    <mergeCell ref="B26:B27"/>
    <mergeCell ref="C24:C25"/>
    <mergeCell ref="A30:A31"/>
    <mergeCell ref="A75:A76"/>
    <mergeCell ref="B75:B76"/>
    <mergeCell ref="A66:A70"/>
    <mergeCell ref="B66:B70"/>
    <mergeCell ref="B52:B62"/>
    <mergeCell ref="A3:A4"/>
    <mergeCell ref="B3:B4"/>
    <mergeCell ref="E3:E4"/>
    <mergeCell ref="C21:C23"/>
    <mergeCell ref="D32:D33"/>
    <mergeCell ref="C45:C49"/>
    <mergeCell ref="C52:C62"/>
    <mergeCell ref="D52:D53"/>
    <mergeCell ref="C66:C70"/>
    <mergeCell ref="A8:D9"/>
    <mergeCell ref="A24:A25"/>
    <mergeCell ref="C26:C27"/>
    <mergeCell ref="C28:C29"/>
    <mergeCell ref="C30:C31"/>
    <mergeCell ref="C32:C42"/>
    <mergeCell ref="C43:C44"/>
    <mergeCell ref="C50:C51"/>
    <mergeCell ref="C63:C65"/>
    <mergeCell ref="F3:I3"/>
    <mergeCell ref="B30:B31"/>
    <mergeCell ref="B32:B42"/>
    <mergeCell ref="A32:A42"/>
    <mergeCell ref="A50:A51"/>
    <mergeCell ref="B50:B51"/>
    <mergeCell ref="A108:A118"/>
    <mergeCell ref="A83:A93"/>
    <mergeCell ref="B83:B93"/>
    <mergeCell ref="A94:A96"/>
    <mergeCell ref="B94:B96"/>
    <mergeCell ref="D85:D86"/>
    <mergeCell ref="D87:D88"/>
    <mergeCell ref="D89:D90"/>
    <mergeCell ref="D91:D92"/>
    <mergeCell ref="C94:C96"/>
    <mergeCell ref="A97:A107"/>
    <mergeCell ref="B97:B107"/>
    <mergeCell ref="C97:C107"/>
    <mergeCell ref="D97:D98"/>
    <mergeCell ref="C3:C4"/>
    <mergeCell ref="D3:D4"/>
    <mergeCell ref="D10:D11"/>
    <mergeCell ref="C10:C20"/>
    <mergeCell ref="D121:D122"/>
    <mergeCell ref="D123:D124"/>
    <mergeCell ref="D125:D126"/>
    <mergeCell ref="D127:D128"/>
    <mergeCell ref="D99:D100"/>
    <mergeCell ref="D101:D102"/>
    <mergeCell ref="D103:D104"/>
    <mergeCell ref="D105:D106"/>
    <mergeCell ref="D110:D111"/>
    <mergeCell ref="D112:D113"/>
    <mergeCell ref="D114:D115"/>
    <mergeCell ref="D116:D117"/>
    <mergeCell ref="D160:D161"/>
    <mergeCell ref="D141:D142"/>
    <mergeCell ref="D143:D144"/>
    <mergeCell ref="D145:D146"/>
    <mergeCell ref="D147:D148"/>
    <mergeCell ref="D167:D168"/>
    <mergeCell ref="A136:A138"/>
    <mergeCell ref="B136:B138"/>
    <mergeCell ref="C136:C138"/>
    <mergeCell ref="A139:A151"/>
    <mergeCell ref="B139:B151"/>
    <mergeCell ref="C139:C151"/>
    <mergeCell ref="D154:D155"/>
    <mergeCell ref="D156:D157"/>
    <mergeCell ref="D158:D159"/>
    <mergeCell ref="A178:A190"/>
    <mergeCell ref="D169:D170"/>
    <mergeCell ref="D171:D172"/>
    <mergeCell ref="D173:D174"/>
    <mergeCell ref="A165:A177"/>
    <mergeCell ref="B165:B177"/>
    <mergeCell ref="C165:C177"/>
    <mergeCell ref="D165:D166"/>
    <mergeCell ref="D180:D181"/>
    <mergeCell ref="D182:D183"/>
    <mergeCell ref="D184:D185"/>
    <mergeCell ref="D186:D187"/>
    <mergeCell ref="C178:C190"/>
    <mergeCell ref="D178:D179"/>
    <mergeCell ref="A206:A221"/>
    <mergeCell ref="B206:B221"/>
    <mergeCell ref="C206:C221"/>
    <mergeCell ref="D206:D208"/>
    <mergeCell ref="D195:D196"/>
    <mergeCell ref="D197:D198"/>
    <mergeCell ref="D199:D200"/>
    <mergeCell ref="D201:D202"/>
    <mergeCell ref="A193:A203"/>
    <mergeCell ref="B193:B203"/>
    <mergeCell ref="C193:C203"/>
    <mergeCell ref="D193:D194"/>
    <mergeCell ref="D209:D211"/>
    <mergeCell ref="D212:D214"/>
    <mergeCell ref="D215:D217"/>
    <mergeCell ref="D218:D220"/>
    <mergeCell ref="B204:B205"/>
    <mergeCell ref="A238:A248"/>
    <mergeCell ref="B238:B248"/>
    <mergeCell ref="C238:C248"/>
    <mergeCell ref="D238:D239"/>
    <mergeCell ref="D225:D227"/>
    <mergeCell ref="D228:D230"/>
    <mergeCell ref="D231:D233"/>
    <mergeCell ref="D234:D236"/>
    <mergeCell ref="A222:A237"/>
    <mergeCell ref="B222:B237"/>
    <mergeCell ref="C222:C237"/>
    <mergeCell ref="D222:D224"/>
    <mergeCell ref="D242:D243"/>
    <mergeCell ref="D244:D245"/>
    <mergeCell ref="D246:D247"/>
    <mergeCell ref="C271:C275"/>
    <mergeCell ref="C276:C280"/>
    <mergeCell ref="C265:C267"/>
    <mergeCell ref="C268:C270"/>
    <mergeCell ref="C259:C261"/>
    <mergeCell ref="C262:C264"/>
    <mergeCell ref="D251:D252"/>
    <mergeCell ref="D253:D254"/>
    <mergeCell ref="D255:D256"/>
    <mergeCell ref="D257:D258"/>
    <mergeCell ref="C249:C258"/>
    <mergeCell ref="D249:D250"/>
    <mergeCell ref="A77:A78"/>
    <mergeCell ref="B77:B78"/>
    <mergeCell ref="A79:A80"/>
    <mergeCell ref="B79:B80"/>
    <mergeCell ref="A81:A82"/>
    <mergeCell ref="D54:D55"/>
    <mergeCell ref="A63:A65"/>
    <mergeCell ref="B63:B65"/>
    <mergeCell ref="A71:A72"/>
    <mergeCell ref="B71:B72"/>
    <mergeCell ref="A73:A74"/>
    <mergeCell ref="B73:B74"/>
    <mergeCell ref="C71:C72"/>
    <mergeCell ref="C73:C74"/>
    <mergeCell ref="C75:C76"/>
    <mergeCell ref="C77:C78"/>
    <mergeCell ref="C79:C80"/>
    <mergeCell ref="C81:C82"/>
    <mergeCell ref="A271:A275"/>
    <mergeCell ref="B271:B275"/>
    <mergeCell ref="A276:A280"/>
    <mergeCell ref="B276:B280"/>
    <mergeCell ref="A265:A267"/>
    <mergeCell ref="B265:B267"/>
    <mergeCell ref="A268:A270"/>
    <mergeCell ref="B268:B270"/>
    <mergeCell ref="A259:A261"/>
    <mergeCell ref="B259:B261"/>
    <mergeCell ref="A262:A264"/>
    <mergeCell ref="B262:B264"/>
    <mergeCell ref="A249:A258"/>
    <mergeCell ref="B249:B258"/>
    <mergeCell ref="D240:D241"/>
    <mergeCell ref="A5:D7"/>
    <mergeCell ref="D83:D84"/>
    <mergeCell ref="D139:D140"/>
    <mergeCell ref="A152:A164"/>
    <mergeCell ref="B152:B164"/>
    <mergeCell ref="C152:C164"/>
    <mergeCell ref="D152:D153"/>
    <mergeCell ref="A130:A132"/>
    <mergeCell ref="B130:B132"/>
    <mergeCell ref="C130:C132"/>
    <mergeCell ref="A133:A135"/>
    <mergeCell ref="B133:B135"/>
    <mergeCell ref="C133:C135"/>
    <mergeCell ref="B108:B118"/>
    <mergeCell ref="C108:C118"/>
    <mergeCell ref="D108:D109"/>
    <mergeCell ref="A119:A129"/>
    <mergeCell ref="B119:B129"/>
    <mergeCell ref="C119:C129"/>
    <mergeCell ref="D119:D120"/>
    <mergeCell ref="A52:A62"/>
    <mergeCell ref="A284:A286"/>
    <mergeCell ref="B284:B286"/>
    <mergeCell ref="C284:C286"/>
    <mergeCell ref="A287:A289"/>
    <mergeCell ref="B287:B289"/>
    <mergeCell ref="C287:C289"/>
    <mergeCell ref="D348:D349"/>
    <mergeCell ref="A303:A307"/>
    <mergeCell ref="B303:B307"/>
    <mergeCell ref="C303:C307"/>
    <mergeCell ref="A322:A324"/>
    <mergeCell ref="B322:B324"/>
    <mergeCell ref="C322:C324"/>
    <mergeCell ref="A325:A327"/>
    <mergeCell ref="B325:B327"/>
    <mergeCell ref="C325:C327"/>
    <mergeCell ref="A298:A302"/>
    <mergeCell ref="B298:B302"/>
    <mergeCell ref="C298:C302"/>
    <mergeCell ref="A308:A312"/>
    <mergeCell ref="B308:B312"/>
    <mergeCell ref="C308:C312"/>
    <mergeCell ref="A315:A319"/>
    <mergeCell ref="B315:B319"/>
    <mergeCell ref="D344:D345"/>
    <mergeCell ref="D359:D360"/>
    <mergeCell ref="D363:D364"/>
    <mergeCell ref="A371:A376"/>
    <mergeCell ref="B371:B376"/>
    <mergeCell ref="C371:C376"/>
    <mergeCell ref="D371:D372"/>
    <mergeCell ref="D375:D376"/>
    <mergeCell ref="A353:A355"/>
    <mergeCell ref="B353:B355"/>
    <mergeCell ref="C353:C355"/>
    <mergeCell ref="A356:A358"/>
    <mergeCell ref="B356:B358"/>
    <mergeCell ref="C356:C358"/>
    <mergeCell ref="A359:A364"/>
    <mergeCell ref="B359:B364"/>
    <mergeCell ref="C359:C364"/>
    <mergeCell ref="A342:A349"/>
    <mergeCell ref="B342:B349"/>
    <mergeCell ref="C342:C349"/>
    <mergeCell ref="D342:D343"/>
    <mergeCell ref="D346:D34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ОТЧИСЛЕНИЯ И ПЕРЕВОД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2017-03-23T04:42:00Z</dcterms:modified>
</cp:coreProperties>
</file>